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RESULTAT 2023\"/>
    </mc:Choice>
  </mc:AlternateContent>
  <xr:revisionPtr revIDLastSave="0" documentId="8_{F00C868D-D756-154E-882A-7D25F67AC697}" xr6:coauthVersionLast="47" xr6:coauthVersionMax="47" xr10:uidLastSave="{00000000-0000-0000-0000-000000000000}"/>
  <bookViews>
    <workbookView xWindow="-120" yWindow="-120" windowWidth="20730" windowHeight="11160" firstSheet="9" activeTab="14" xr2:uid="{00000000-000D-0000-FFFF-FFFF00000000}"/>
  </bookViews>
  <sheets>
    <sheet name="RECAPITULATIF" sheetId="30" r:id="rId1"/>
    <sheet name="BANFORA" sheetId="2" r:id="rId2"/>
    <sheet name="BOBO DIOULASSO" sheetId="3" r:id="rId3"/>
    <sheet name="DEDOUGOU" sheetId="17" r:id="rId4"/>
    <sheet name="DIEBOUGOU" sheetId="18" r:id="rId5"/>
    <sheet name="DORI" sheetId="19" r:id="rId6"/>
    <sheet name="FADA NGOURMA" sheetId="20" r:id="rId7"/>
    <sheet name="GAOUA" sheetId="21" r:id="rId8"/>
    <sheet name="KAYA" sheetId="22" r:id="rId9"/>
    <sheet name="KOUDOUGOU" sheetId="23" r:id="rId10"/>
    <sheet name="KOUPELA" sheetId="24" r:id="rId11"/>
    <sheet name="NOUNA" sheetId="26" r:id="rId12"/>
    <sheet name="OUAGADOUGOU" sheetId="27" r:id="rId13"/>
    <sheet name="OUAHIGOUYA" sheetId="28" r:id="rId14"/>
    <sheet name="TENKODOGO" sheetId="29" r:id="rId1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7" l="1"/>
  <c r="D7" i="27"/>
  <c r="J7" i="27"/>
  <c r="C6" i="20"/>
  <c r="C15" i="20"/>
  <c r="C20" i="20"/>
  <c r="C9" i="30"/>
  <c r="B6" i="20"/>
  <c r="D6" i="20"/>
  <c r="B15" i="20"/>
  <c r="D15" i="20"/>
  <c r="D20" i="20"/>
  <c r="D9" i="30"/>
  <c r="E6" i="20"/>
  <c r="E15" i="20"/>
  <c r="E20" i="20"/>
  <c r="E9" i="30"/>
  <c r="F6" i="20"/>
  <c r="F15" i="20"/>
  <c r="F20" i="20"/>
  <c r="F9" i="30"/>
  <c r="G6" i="20"/>
  <c r="G15" i="20"/>
  <c r="G20" i="20"/>
  <c r="G9" i="30"/>
  <c r="B20" i="20"/>
  <c r="H20" i="20"/>
  <c r="H9" i="30"/>
  <c r="I20" i="20"/>
  <c r="I9" i="30"/>
  <c r="J20" i="20"/>
  <c r="J9" i="30"/>
  <c r="B9" i="30"/>
  <c r="B6" i="21"/>
  <c r="B13" i="21"/>
  <c r="B10" i="30"/>
  <c r="G12" i="20"/>
  <c r="C20" i="23"/>
  <c r="C39" i="23"/>
  <c r="C46" i="23"/>
  <c r="C52" i="23"/>
  <c r="C58" i="23"/>
  <c r="C12" i="30"/>
  <c r="B20" i="23"/>
  <c r="D20" i="23"/>
  <c r="B39" i="23"/>
  <c r="D39" i="23"/>
  <c r="B46" i="23"/>
  <c r="D46" i="23"/>
  <c r="B52" i="23"/>
  <c r="D52" i="23"/>
  <c r="D58" i="23"/>
  <c r="D12" i="30"/>
  <c r="E20" i="23"/>
  <c r="E39" i="23"/>
  <c r="E46" i="23"/>
  <c r="E52" i="23"/>
  <c r="E58" i="23"/>
  <c r="E12" i="30"/>
  <c r="F20" i="23"/>
  <c r="F39" i="23"/>
  <c r="F46" i="23"/>
  <c r="F52" i="23"/>
  <c r="F58" i="23"/>
  <c r="F12" i="30"/>
  <c r="G20" i="23"/>
  <c r="G39" i="23"/>
  <c r="G46" i="23"/>
  <c r="G52" i="23"/>
  <c r="G58" i="23"/>
  <c r="G12" i="30"/>
  <c r="B58" i="23"/>
  <c r="H58" i="23"/>
  <c r="H12" i="30"/>
  <c r="I58" i="23"/>
  <c r="I12" i="30"/>
  <c r="J58" i="23"/>
  <c r="J12" i="30"/>
  <c r="B12" i="30"/>
  <c r="D45" i="23"/>
  <c r="I16" i="23"/>
  <c r="I17" i="23"/>
  <c r="H16" i="23"/>
  <c r="H17" i="23"/>
  <c r="H18" i="23"/>
  <c r="G16" i="23"/>
  <c r="G17" i="23"/>
  <c r="D16" i="23"/>
  <c r="D17" i="23"/>
  <c r="D18" i="23"/>
  <c r="I12" i="23"/>
  <c r="I13" i="23"/>
  <c r="I14" i="23"/>
  <c r="I15" i="23"/>
  <c r="H12" i="23"/>
  <c r="H13" i="23"/>
  <c r="H14" i="23"/>
  <c r="H15" i="23"/>
  <c r="G12" i="23"/>
  <c r="G13" i="23"/>
  <c r="G14" i="23"/>
  <c r="G15" i="23"/>
  <c r="G18" i="23"/>
  <c r="D12" i="23"/>
  <c r="J12" i="23"/>
  <c r="D13" i="23"/>
  <c r="D14" i="23"/>
  <c r="D15" i="23"/>
  <c r="D19" i="23"/>
  <c r="G7" i="23"/>
  <c r="G8" i="23"/>
  <c r="G9" i="23"/>
  <c r="G10" i="23"/>
  <c r="G11" i="23"/>
  <c r="D6" i="23"/>
  <c r="D7" i="23"/>
  <c r="D8" i="23"/>
  <c r="D9" i="23"/>
  <c r="D10" i="23"/>
  <c r="D11" i="23"/>
  <c r="I7" i="23"/>
  <c r="I8" i="23"/>
  <c r="I9" i="23"/>
  <c r="I10" i="23"/>
  <c r="H10" i="23"/>
  <c r="H11" i="23"/>
  <c r="H19" i="23"/>
  <c r="H7" i="23"/>
  <c r="H8" i="23"/>
  <c r="H9" i="23"/>
  <c r="B5" i="26"/>
  <c r="B11" i="26"/>
  <c r="B19" i="26"/>
  <c r="B25" i="26"/>
  <c r="B31" i="26"/>
  <c r="C6" i="22"/>
  <c r="C15" i="22"/>
  <c r="C22" i="22"/>
  <c r="C28" i="22"/>
  <c r="C11" i="30"/>
  <c r="B6" i="22"/>
  <c r="D6" i="22"/>
  <c r="B15" i="22"/>
  <c r="D15" i="22"/>
  <c r="B22" i="22"/>
  <c r="D22" i="22"/>
  <c r="D28" i="22"/>
  <c r="D11" i="30"/>
  <c r="E6" i="22"/>
  <c r="E15" i="22"/>
  <c r="E22" i="22"/>
  <c r="E28" i="22"/>
  <c r="E11" i="30"/>
  <c r="F6" i="22"/>
  <c r="F15" i="22"/>
  <c r="F22" i="22"/>
  <c r="F28" i="22"/>
  <c r="F11" i="30"/>
  <c r="G6" i="22"/>
  <c r="G15" i="22"/>
  <c r="G22" i="22"/>
  <c r="G28" i="22"/>
  <c r="G11" i="30"/>
  <c r="B28" i="22"/>
  <c r="H28" i="22"/>
  <c r="H11" i="30"/>
  <c r="I28" i="22"/>
  <c r="I11" i="30"/>
  <c r="J28" i="22"/>
  <c r="J11" i="30"/>
  <c r="B11" i="30"/>
  <c r="C8" i="24"/>
  <c r="C15" i="24"/>
  <c r="C22" i="24"/>
  <c r="C13" i="30"/>
  <c r="B8" i="24"/>
  <c r="D8" i="24"/>
  <c r="B15" i="24"/>
  <c r="D15" i="24"/>
  <c r="D22" i="24"/>
  <c r="D13" i="30"/>
  <c r="E8" i="24"/>
  <c r="E15" i="24"/>
  <c r="E22" i="24"/>
  <c r="E13" i="30"/>
  <c r="F8" i="24"/>
  <c r="F15" i="24"/>
  <c r="F22" i="24"/>
  <c r="F13" i="30"/>
  <c r="G8" i="24"/>
  <c r="G15" i="24"/>
  <c r="G22" i="24"/>
  <c r="G13" i="30"/>
  <c r="B22" i="24"/>
  <c r="H22" i="24"/>
  <c r="H13" i="30"/>
  <c r="I22" i="24"/>
  <c r="I13" i="30"/>
  <c r="J22" i="24"/>
  <c r="J13" i="30"/>
  <c r="B13" i="30"/>
  <c r="C6" i="21"/>
  <c r="C13" i="21"/>
  <c r="C10" i="30"/>
  <c r="D6" i="21"/>
  <c r="D13" i="21"/>
  <c r="D10" i="30"/>
  <c r="E6" i="21"/>
  <c r="E13" i="21"/>
  <c r="E10" i="30"/>
  <c r="F6" i="21"/>
  <c r="F13" i="21"/>
  <c r="F10" i="30"/>
  <c r="G6" i="21"/>
  <c r="G13" i="21"/>
  <c r="G10" i="30"/>
  <c r="H13" i="21"/>
  <c r="H10" i="30"/>
  <c r="I13" i="21"/>
  <c r="I10" i="30"/>
  <c r="J13" i="21"/>
  <c r="J10" i="30"/>
  <c r="I4" i="22"/>
  <c r="I13" i="22"/>
  <c r="I14" i="22"/>
  <c r="I13" i="24"/>
  <c r="I4" i="24"/>
  <c r="C6" i="19"/>
  <c r="C12" i="19"/>
  <c r="C8" i="30"/>
  <c r="B6" i="19"/>
  <c r="D6" i="19"/>
  <c r="D12" i="19"/>
  <c r="D8" i="30"/>
  <c r="F6" i="19"/>
  <c r="F12" i="19"/>
  <c r="F8" i="30"/>
  <c r="E6" i="19"/>
  <c r="G6" i="19"/>
  <c r="G12" i="19"/>
  <c r="G8" i="30"/>
  <c r="H8" i="30"/>
  <c r="I12" i="19"/>
  <c r="I8" i="30"/>
  <c r="J12" i="19"/>
  <c r="J8" i="30"/>
  <c r="E12" i="19"/>
  <c r="B12" i="19"/>
  <c r="C5" i="18"/>
  <c r="C14" i="18"/>
  <c r="C20" i="18"/>
  <c r="C7" i="30"/>
  <c r="B5" i="18"/>
  <c r="D5" i="18"/>
  <c r="B14" i="18"/>
  <c r="D14" i="18"/>
  <c r="D20" i="18"/>
  <c r="D7" i="30"/>
  <c r="E5" i="18"/>
  <c r="E14" i="18"/>
  <c r="E20" i="18"/>
  <c r="E7" i="30"/>
  <c r="F5" i="18"/>
  <c r="F14" i="18"/>
  <c r="F20" i="18"/>
  <c r="F7" i="30"/>
  <c r="G5" i="18"/>
  <c r="G14" i="18"/>
  <c r="G20" i="18"/>
  <c r="G7" i="30"/>
  <c r="B20" i="18"/>
  <c r="H20" i="18"/>
  <c r="H7" i="30"/>
  <c r="I20" i="18"/>
  <c r="I7" i="30"/>
  <c r="J20" i="18"/>
  <c r="J7" i="30"/>
  <c r="B7" i="30"/>
  <c r="I4" i="18"/>
  <c r="I11" i="18"/>
  <c r="I12" i="18"/>
  <c r="I13" i="18"/>
  <c r="H13" i="18"/>
  <c r="H10" i="18"/>
  <c r="I10" i="18"/>
  <c r="C7" i="28"/>
  <c r="C18" i="28"/>
  <c r="C24" i="28"/>
  <c r="C16" i="30"/>
  <c r="B7" i="28"/>
  <c r="D7" i="28"/>
  <c r="B18" i="28"/>
  <c r="D18" i="28"/>
  <c r="D24" i="28"/>
  <c r="D16" i="30"/>
  <c r="E7" i="28"/>
  <c r="E18" i="28"/>
  <c r="E24" i="28"/>
  <c r="E16" i="30"/>
  <c r="F7" i="28"/>
  <c r="F18" i="28"/>
  <c r="F24" i="28"/>
  <c r="F16" i="30"/>
  <c r="G7" i="28"/>
  <c r="G18" i="28"/>
  <c r="G24" i="28"/>
  <c r="G16" i="30"/>
  <c r="B24" i="28"/>
  <c r="H24" i="28"/>
  <c r="H16" i="30"/>
  <c r="I24" i="28"/>
  <c r="I16" i="30"/>
  <c r="J24" i="28"/>
  <c r="J16" i="30"/>
  <c r="B16" i="30"/>
  <c r="I14" i="28"/>
  <c r="H12" i="28"/>
  <c r="H4" i="28"/>
  <c r="I4" i="28"/>
  <c r="H13" i="29"/>
  <c r="I4" i="29"/>
  <c r="I14" i="17"/>
  <c r="H13" i="17"/>
  <c r="I13" i="17"/>
  <c r="I4" i="17"/>
  <c r="I4" i="2"/>
  <c r="E6" i="2"/>
  <c r="E15" i="2"/>
  <c r="E22" i="2"/>
  <c r="E28" i="2"/>
  <c r="E33" i="2"/>
  <c r="B6" i="2"/>
  <c r="B15" i="2"/>
  <c r="B22" i="2"/>
  <c r="B28" i="2"/>
  <c r="B33" i="2"/>
  <c r="H33" i="2"/>
  <c r="H4" i="30"/>
  <c r="F6" i="2"/>
  <c r="F15" i="2"/>
  <c r="F22" i="2"/>
  <c r="F28" i="2"/>
  <c r="F33" i="2"/>
  <c r="C6" i="2"/>
  <c r="C15" i="2"/>
  <c r="C22" i="2"/>
  <c r="C28" i="2"/>
  <c r="C33" i="2"/>
  <c r="I33" i="2"/>
  <c r="I4" i="30"/>
  <c r="G6" i="2"/>
  <c r="G15" i="2"/>
  <c r="G22" i="2"/>
  <c r="G28" i="2"/>
  <c r="G33" i="2"/>
  <c r="D6" i="2"/>
  <c r="D15" i="2"/>
  <c r="D22" i="2"/>
  <c r="D28" i="2"/>
  <c r="D33" i="2"/>
  <c r="J33" i="2"/>
  <c r="J4" i="30"/>
  <c r="C4" i="30"/>
  <c r="D4" i="30"/>
  <c r="E4" i="30"/>
  <c r="F4" i="30"/>
  <c r="G4" i="30"/>
  <c r="B4" i="30"/>
  <c r="H27" i="2"/>
  <c r="J7" i="23"/>
  <c r="J18" i="23"/>
  <c r="J17" i="23"/>
  <c r="J16" i="23"/>
  <c r="J8" i="23"/>
  <c r="J13" i="23"/>
  <c r="J15" i="23"/>
  <c r="J14" i="23"/>
  <c r="J11" i="23"/>
  <c r="J10" i="23"/>
  <c r="J9" i="23"/>
  <c r="I13" i="2"/>
  <c r="I11" i="2"/>
  <c r="H36" i="23"/>
  <c r="H37" i="23"/>
  <c r="H38" i="23"/>
  <c r="I28" i="23"/>
  <c r="I29" i="23"/>
  <c r="I30" i="23"/>
  <c r="I31" i="23"/>
  <c r="I32" i="23"/>
  <c r="I33" i="23"/>
  <c r="I34" i="23"/>
  <c r="I35" i="23"/>
  <c r="I36" i="23"/>
  <c r="I26" i="23"/>
  <c r="H45" i="23"/>
  <c r="D51" i="23"/>
  <c r="D21" i="22"/>
  <c r="I11" i="20"/>
  <c r="I13" i="20"/>
  <c r="I14" i="20"/>
  <c r="I4" i="20"/>
  <c r="E25" i="26"/>
  <c r="H25" i="26"/>
  <c r="H24" i="26"/>
  <c r="I4" i="26"/>
  <c r="D26" i="3"/>
  <c r="E5" i="26"/>
  <c r="E11" i="26"/>
  <c r="E19" i="26"/>
  <c r="E31" i="26"/>
  <c r="H31" i="26"/>
  <c r="H14" i="30"/>
  <c r="F5" i="26"/>
  <c r="F11" i="26"/>
  <c r="F19" i="26"/>
  <c r="F25" i="26"/>
  <c r="F31" i="26"/>
  <c r="C5" i="26"/>
  <c r="C11" i="26"/>
  <c r="C19" i="26"/>
  <c r="C25" i="26"/>
  <c r="C31" i="26"/>
  <c r="I31" i="26"/>
  <c r="I14" i="30"/>
  <c r="G5" i="26"/>
  <c r="G11" i="26"/>
  <c r="G19" i="26"/>
  <c r="G25" i="26"/>
  <c r="G31" i="26"/>
  <c r="D5" i="26"/>
  <c r="D11" i="26"/>
  <c r="D19" i="26"/>
  <c r="D25" i="26"/>
  <c r="D31" i="26"/>
  <c r="J31" i="26"/>
  <c r="J14" i="30"/>
  <c r="C14" i="30"/>
  <c r="D14" i="30"/>
  <c r="E14" i="30"/>
  <c r="F14" i="30"/>
  <c r="G14" i="30"/>
  <c r="B14" i="30"/>
  <c r="D17" i="26"/>
  <c r="D18" i="26"/>
  <c r="D50" i="27"/>
  <c r="D51" i="27"/>
  <c r="D52" i="27"/>
  <c r="D53" i="27"/>
  <c r="D59" i="27"/>
  <c r="D65" i="27"/>
  <c r="D66" i="27"/>
  <c r="D27" i="2"/>
  <c r="D21" i="2"/>
  <c r="F15" i="29"/>
  <c r="E15" i="29"/>
  <c r="C15" i="29"/>
  <c r="B15" i="29"/>
  <c r="I14" i="29"/>
  <c r="H14" i="29"/>
  <c r="G14" i="29"/>
  <c r="D14" i="29"/>
  <c r="I13" i="29"/>
  <c r="G13" i="29"/>
  <c r="D13" i="29"/>
  <c r="I12" i="29"/>
  <c r="H12" i="29"/>
  <c r="G12" i="29"/>
  <c r="D12" i="29"/>
  <c r="I11" i="29"/>
  <c r="G11" i="29"/>
  <c r="D11" i="29"/>
  <c r="F6" i="29"/>
  <c r="F20" i="29"/>
  <c r="F17" i="30"/>
  <c r="E6" i="29"/>
  <c r="C6" i="29"/>
  <c r="B6" i="29"/>
  <c r="I5" i="29"/>
  <c r="H5" i="29"/>
  <c r="G5" i="29"/>
  <c r="D5" i="29"/>
  <c r="G4" i="29"/>
  <c r="D4" i="29"/>
  <c r="I17" i="28"/>
  <c r="H17" i="28"/>
  <c r="G17" i="28"/>
  <c r="D17" i="28"/>
  <c r="I16" i="28"/>
  <c r="G16" i="28"/>
  <c r="D16" i="28"/>
  <c r="H15" i="28"/>
  <c r="G15" i="28"/>
  <c r="D15" i="28"/>
  <c r="G14" i="28"/>
  <c r="D14" i="28"/>
  <c r="J14" i="28"/>
  <c r="I13" i="28"/>
  <c r="H13" i="28"/>
  <c r="G13" i="28"/>
  <c r="D13" i="28"/>
  <c r="G12" i="28"/>
  <c r="D12" i="28"/>
  <c r="I6" i="28"/>
  <c r="H6" i="28"/>
  <c r="G6" i="28"/>
  <c r="D6" i="28"/>
  <c r="I5" i="28"/>
  <c r="G5" i="28"/>
  <c r="D5" i="28"/>
  <c r="G4" i="28"/>
  <c r="D4" i="28"/>
  <c r="I24" i="26"/>
  <c r="G24" i="26"/>
  <c r="J24" i="26"/>
  <c r="I18" i="26"/>
  <c r="H18" i="26"/>
  <c r="G18" i="26"/>
  <c r="J18" i="26"/>
  <c r="I17" i="26"/>
  <c r="H17" i="26"/>
  <c r="G17" i="26"/>
  <c r="J17" i="26"/>
  <c r="I10" i="26"/>
  <c r="H10" i="26"/>
  <c r="G10" i="26"/>
  <c r="D10" i="26"/>
  <c r="H4" i="26"/>
  <c r="G4" i="26"/>
  <c r="D4" i="26"/>
  <c r="I14" i="24"/>
  <c r="H14" i="24"/>
  <c r="G14" i="24"/>
  <c r="D14" i="24"/>
  <c r="H13" i="24"/>
  <c r="G13" i="24"/>
  <c r="D13" i="24"/>
  <c r="I7" i="24"/>
  <c r="H7" i="24"/>
  <c r="G7" i="24"/>
  <c r="D7" i="24"/>
  <c r="H6" i="24"/>
  <c r="G6" i="24"/>
  <c r="D6" i="24"/>
  <c r="I5" i="24"/>
  <c r="H5" i="24"/>
  <c r="G5" i="24"/>
  <c r="D5" i="24"/>
  <c r="H4" i="24"/>
  <c r="G4" i="24"/>
  <c r="D4" i="24"/>
  <c r="I51" i="23"/>
  <c r="H51" i="23"/>
  <c r="G51" i="23"/>
  <c r="I45" i="23"/>
  <c r="G45" i="23"/>
  <c r="J45" i="23"/>
  <c r="I38" i="23"/>
  <c r="G38" i="23"/>
  <c r="D38" i="23"/>
  <c r="I37" i="23"/>
  <c r="G37" i="23"/>
  <c r="D37" i="23"/>
  <c r="G36" i="23"/>
  <c r="D36" i="23"/>
  <c r="H35" i="23"/>
  <c r="G35" i="23"/>
  <c r="D35" i="23"/>
  <c r="H34" i="23"/>
  <c r="G34" i="23"/>
  <c r="D34" i="23"/>
  <c r="H33" i="23"/>
  <c r="G33" i="23"/>
  <c r="D33" i="23"/>
  <c r="H32" i="23"/>
  <c r="G32" i="23"/>
  <c r="D32" i="23"/>
  <c r="H31" i="23"/>
  <c r="G31" i="23"/>
  <c r="D31" i="23"/>
  <c r="H30" i="23"/>
  <c r="G30" i="23"/>
  <c r="D30" i="23"/>
  <c r="H29" i="23"/>
  <c r="G29" i="23"/>
  <c r="D29" i="23"/>
  <c r="H28" i="23"/>
  <c r="G28" i="23"/>
  <c r="D28" i="23"/>
  <c r="I27" i="23"/>
  <c r="H27" i="23"/>
  <c r="G27" i="23"/>
  <c r="D27" i="23"/>
  <c r="H26" i="23"/>
  <c r="G26" i="23"/>
  <c r="D26" i="23"/>
  <c r="I19" i="23"/>
  <c r="G19" i="23"/>
  <c r="I18" i="23"/>
  <c r="I11" i="23"/>
  <c r="I6" i="23"/>
  <c r="H6" i="23"/>
  <c r="G6" i="23"/>
  <c r="J6" i="23"/>
  <c r="I5" i="23"/>
  <c r="H5" i="23"/>
  <c r="G5" i="23"/>
  <c r="D5" i="23"/>
  <c r="H4" i="23"/>
  <c r="G4" i="23"/>
  <c r="D4" i="23"/>
  <c r="I21" i="22"/>
  <c r="H21" i="22"/>
  <c r="G21" i="22"/>
  <c r="H14" i="22"/>
  <c r="G14" i="22"/>
  <c r="D14" i="22"/>
  <c r="H13" i="22"/>
  <c r="G13" i="22"/>
  <c r="D13" i="22"/>
  <c r="I12" i="22"/>
  <c r="H12" i="22"/>
  <c r="G12" i="22"/>
  <c r="D12" i="22"/>
  <c r="I5" i="22"/>
  <c r="H5" i="22"/>
  <c r="G5" i="22"/>
  <c r="D5" i="22"/>
  <c r="H4" i="22"/>
  <c r="G4" i="22"/>
  <c r="D4" i="22"/>
  <c r="I5" i="21"/>
  <c r="H5" i="21"/>
  <c r="G5" i="21"/>
  <c r="D5" i="21"/>
  <c r="H14" i="20"/>
  <c r="G14" i="20"/>
  <c r="D14" i="20"/>
  <c r="H13" i="20"/>
  <c r="G13" i="20"/>
  <c r="D13" i="20"/>
  <c r="I12" i="20"/>
  <c r="D12" i="20"/>
  <c r="H11" i="20"/>
  <c r="G11" i="20"/>
  <c r="D11" i="20"/>
  <c r="I5" i="20"/>
  <c r="G5" i="20"/>
  <c r="D5" i="20"/>
  <c r="H4" i="20"/>
  <c r="G4" i="20"/>
  <c r="D4" i="20"/>
  <c r="I5" i="19"/>
  <c r="G5" i="19"/>
  <c r="D5" i="19"/>
  <c r="G13" i="18"/>
  <c r="D13" i="18"/>
  <c r="H12" i="18"/>
  <c r="G12" i="18"/>
  <c r="D12" i="18"/>
  <c r="H11" i="18"/>
  <c r="G11" i="18"/>
  <c r="D11" i="18"/>
  <c r="G10" i="18"/>
  <c r="D10" i="18"/>
  <c r="H4" i="18"/>
  <c r="G4" i="18"/>
  <c r="D4" i="18"/>
  <c r="F15" i="17"/>
  <c r="E15" i="17"/>
  <c r="C15" i="17"/>
  <c r="B15" i="17"/>
  <c r="G14" i="17"/>
  <c r="D14" i="17"/>
  <c r="G13" i="17"/>
  <c r="D13" i="17"/>
  <c r="F8" i="17"/>
  <c r="F21" i="17"/>
  <c r="F6" i="30"/>
  <c r="E8" i="17"/>
  <c r="E21" i="17"/>
  <c r="E6" i="30"/>
  <c r="C8" i="17"/>
  <c r="C21" i="17"/>
  <c r="C6" i="30"/>
  <c r="B8" i="17"/>
  <c r="I7" i="17"/>
  <c r="H7" i="17"/>
  <c r="G7" i="17"/>
  <c r="D7" i="17"/>
  <c r="I6" i="17"/>
  <c r="H6" i="17"/>
  <c r="G6" i="17"/>
  <c r="D6" i="17"/>
  <c r="I5" i="17"/>
  <c r="G5" i="17"/>
  <c r="D5" i="17"/>
  <c r="H4" i="17"/>
  <c r="G4" i="17"/>
  <c r="D4" i="17"/>
  <c r="F27" i="3"/>
  <c r="E27" i="3"/>
  <c r="C27" i="3"/>
  <c r="B27" i="3"/>
  <c r="I26" i="3"/>
  <c r="H26" i="3"/>
  <c r="G26" i="3"/>
  <c r="F19" i="3"/>
  <c r="E19" i="3"/>
  <c r="C19" i="3"/>
  <c r="B19" i="3"/>
  <c r="I18" i="3"/>
  <c r="H18" i="3"/>
  <c r="G18" i="3"/>
  <c r="D18" i="3"/>
  <c r="I17" i="3"/>
  <c r="H17" i="3"/>
  <c r="G17" i="3"/>
  <c r="D17" i="3"/>
  <c r="I16" i="3"/>
  <c r="H16" i="3"/>
  <c r="G16" i="3"/>
  <c r="D16" i="3"/>
  <c r="I15" i="3"/>
  <c r="G15" i="3"/>
  <c r="D15" i="3"/>
  <c r="I14" i="3"/>
  <c r="H14" i="3"/>
  <c r="G14" i="3"/>
  <c r="D14" i="3"/>
  <c r="I13" i="3"/>
  <c r="H13" i="3"/>
  <c r="G13" i="3"/>
  <c r="D13" i="3"/>
  <c r="H12" i="3"/>
  <c r="G12" i="3"/>
  <c r="D12" i="3"/>
  <c r="F6" i="3"/>
  <c r="F33" i="3"/>
  <c r="F5" i="30"/>
  <c r="E6" i="3"/>
  <c r="C6" i="3"/>
  <c r="B6" i="3"/>
  <c r="B33" i="3"/>
  <c r="B5" i="30"/>
  <c r="I5" i="3"/>
  <c r="H5" i="3"/>
  <c r="G5" i="3"/>
  <c r="D5" i="3"/>
  <c r="I4" i="3"/>
  <c r="H4" i="3"/>
  <c r="G4" i="3"/>
  <c r="D4" i="3"/>
  <c r="H28" i="2"/>
  <c r="I27" i="2"/>
  <c r="G27" i="2"/>
  <c r="I21" i="2"/>
  <c r="H21" i="2"/>
  <c r="G21" i="2"/>
  <c r="I14" i="2"/>
  <c r="H14" i="2"/>
  <c r="G14" i="2"/>
  <c r="D14" i="2"/>
  <c r="H13" i="2"/>
  <c r="G13" i="2"/>
  <c r="D13" i="2"/>
  <c r="I12" i="2"/>
  <c r="H12" i="2"/>
  <c r="G12" i="2"/>
  <c r="D12" i="2"/>
  <c r="G11" i="2"/>
  <c r="D11" i="2"/>
  <c r="I5" i="2"/>
  <c r="H5" i="2"/>
  <c r="G5" i="2"/>
  <c r="D5" i="2"/>
  <c r="H4" i="2"/>
  <c r="G4" i="2"/>
  <c r="D4" i="2"/>
  <c r="F67" i="27"/>
  <c r="E67" i="27"/>
  <c r="C67" i="27"/>
  <c r="B67" i="27"/>
  <c r="I66" i="27"/>
  <c r="G66" i="27"/>
  <c r="J66" i="27"/>
  <c r="I65" i="27"/>
  <c r="H65" i="27"/>
  <c r="G65" i="27"/>
  <c r="J65" i="27"/>
  <c r="H11" i="27"/>
  <c r="H43" i="27"/>
  <c r="F60" i="27"/>
  <c r="E60" i="27"/>
  <c r="C60" i="27"/>
  <c r="B60" i="27"/>
  <c r="I59" i="27"/>
  <c r="G59" i="27"/>
  <c r="J59" i="27"/>
  <c r="F54" i="27"/>
  <c r="E54" i="27"/>
  <c r="C54" i="27"/>
  <c r="B54" i="27"/>
  <c r="I53" i="27"/>
  <c r="H53" i="27"/>
  <c r="G53" i="27"/>
  <c r="I52" i="27"/>
  <c r="H52" i="27"/>
  <c r="G52" i="27"/>
  <c r="I51" i="27"/>
  <c r="H51" i="27"/>
  <c r="G51" i="27"/>
  <c r="J51" i="27"/>
  <c r="I50" i="27"/>
  <c r="H50" i="27"/>
  <c r="G50" i="27"/>
  <c r="J50" i="27"/>
  <c r="F44" i="27"/>
  <c r="E44" i="27"/>
  <c r="C44" i="27"/>
  <c r="B44" i="27"/>
  <c r="I43" i="27"/>
  <c r="G43" i="27"/>
  <c r="D43" i="27"/>
  <c r="I42" i="27"/>
  <c r="H42" i="27"/>
  <c r="G42" i="27"/>
  <c r="D42" i="27"/>
  <c r="I41" i="27"/>
  <c r="G41" i="27"/>
  <c r="D41" i="27"/>
  <c r="I40" i="27"/>
  <c r="H40" i="27"/>
  <c r="G40" i="27"/>
  <c r="D40" i="27"/>
  <c r="I39" i="27"/>
  <c r="G39" i="27"/>
  <c r="D39" i="27"/>
  <c r="I38" i="27"/>
  <c r="H38" i="27"/>
  <c r="G38" i="27"/>
  <c r="D38" i="27"/>
  <c r="I37" i="27"/>
  <c r="H37" i="27"/>
  <c r="G37" i="27"/>
  <c r="D37" i="27"/>
  <c r="I36" i="27"/>
  <c r="H36" i="27"/>
  <c r="G36" i="27"/>
  <c r="D36" i="27"/>
  <c r="I35" i="27"/>
  <c r="H35" i="27"/>
  <c r="G35" i="27"/>
  <c r="D35" i="27"/>
  <c r="I34" i="27"/>
  <c r="G34" i="27"/>
  <c r="D34" i="27"/>
  <c r="I33" i="27"/>
  <c r="H33" i="27"/>
  <c r="G33" i="27"/>
  <c r="D33" i="27"/>
  <c r="I32" i="27"/>
  <c r="H32" i="27"/>
  <c r="G32" i="27"/>
  <c r="D32" i="27"/>
  <c r="I31" i="27"/>
  <c r="H31" i="27"/>
  <c r="G31" i="27"/>
  <c r="D31" i="27"/>
  <c r="I30" i="27"/>
  <c r="H30" i="27"/>
  <c r="G30" i="27"/>
  <c r="D30" i="27"/>
  <c r="I29" i="27"/>
  <c r="H29" i="27"/>
  <c r="G29" i="27"/>
  <c r="D29" i="27"/>
  <c r="I28" i="27"/>
  <c r="H28" i="27"/>
  <c r="G28" i="27"/>
  <c r="D28" i="27"/>
  <c r="I27" i="27"/>
  <c r="H27" i="27"/>
  <c r="G27" i="27"/>
  <c r="D27" i="27"/>
  <c r="I26" i="27"/>
  <c r="H26" i="27"/>
  <c r="G26" i="27"/>
  <c r="D26" i="27"/>
  <c r="H25" i="27"/>
  <c r="G25" i="27"/>
  <c r="D25" i="27"/>
  <c r="I24" i="27"/>
  <c r="H24" i="27"/>
  <c r="G24" i="27"/>
  <c r="D24" i="27"/>
  <c r="H23" i="27"/>
  <c r="G23" i="27"/>
  <c r="D23" i="27"/>
  <c r="C33" i="3"/>
  <c r="C5" i="30"/>
  <c r="E33" i="3"/>
  <c r="E5" i="30"/>
  <c r="B20" i="29"/>
  <c r="B17" i="30"/>
  <c r="C20" i="29"/>
  <c r="C17" i="30"/>
  <c r="E20" i="29"/>
  <c r="E17" i="30"/>
  <c r="J11" i="20"/>
  <c r="I15" i="20"/>
  <c r="H15" i="20"/>
  <c r="J12" i="20"/>
  <c r="J13" i="20"/>
  <c r="J4" i="20"/>
  <c r="J15" i="20"/>
  <c r="H6" i="20"/>
  <c r="H52" i="23"/>
  <c r="I46" i="23"/>
  <c r="I52" i="23"/>
  <c r="J46" i="23"/>
  <c r="J5" i="23"/>
  <c r="J37" i="23"/>
  <c r="J4" i="23"/>
  <c r="J27" i="23"/>
  <c r="J29" i="23"/>
  <c r="J33" i="23"/>
  <c r="I39" i="23"/>
  <c r="J51" i="23"/>
  <c r="H46" i="23"/>
  <c r="J26" i="3"/>
  <c r="D27" i="3"/>
  <c r="G27" i="3"/>
  <c r="J27" i="3"/>
  <c r="J12" i="3"/>
  <c r="I27" i="3"/>
  <c r="J4" i="3"/>
  <c r="D6" i="3"/>
  <c r="D19" i="3"/>
  <c r="D33" i="3"/>
  <c r="D5" i="30"/>
  <c r="G19" i="3"/>
  <c r="J14" i="3"/>
  <c r="J15" i="3"/>
  <c r="J18" i="3"/>
  <c r="H15" i="22"/>
  <c r="J13" i="22"/>
  <c r="I22" i="22"/>
  <c r="J12" i="22"/>
  <c r="J21" i="22"/>
  <c r="H22" i="22"/>
  <c r="H8" i="24"/>
  <c r="J13" i="24"/>
  <c r="J6" i="24"/>
  <c r="J7" i="24"/>
  <c r="I15" i="24"/>
  <c r="J5" i="24"/>
  <c r="J14" i="24"/>
  <c r="H15" i="24"/>
  <c r="J4" i="24"/>
  <c r="J15" i="24"/>
  <c r="I6" i="21"/>
  <c r="J5" i="21"/>
  <c r="B21" i="17"/>
  <c r="B6" i="30"/>
  <c r="J5" i="19"/>
  <c r="J10" i="18"/>
  <c r="H5" i="18"/>
  <c r="J12" i="18"/>
  <c r="I5" i="18"/>
  <c r="H14" i="18"/>
  <c r="J4" i="18"/>
  <c r="J12" i="28"/>
  <c r="J5" i="28"/>
  <c r="J6" i="28"/>
  <c r="I7" i="28"/>
  <c r="J13" i="28"/>
  <c r="H18" i="28"/>
  <c r="H15" i="29"/>
  <c r="J13" i="29"/>
  <c r="J5" i="29"/>
  <c r="J11" i="29"/>
  <c r="J12" i="29"/>
  <c r="J14" i="17"/>
  <c r="H15" i="17"/>
  <c r="J7" i="17"/>
  <c r="I15" i="17"/>
  <c r="J13" i="17"/>
  <c r="G15" i="17"/>
  <c r="J27" i="2"/>
  <c r="J21" i="2"/>
  <c r="H22" i="2"/>
  <c r="J14" i="2"/>
  <c r="J11" i="2"/>
  <c r="I15" i="2"/>
  <c r="I15" i="29"/>
  <c r="G15" i="29"/>
  <c r="D15" i="29"/>
  <c r="J14" i="29"/>
  <c r="G6" i="29"/>
  <c r="G20" i="29"/>
  <c r="G17" i="30"/>
  <c r="J4" i="29"/>
  <c r="D6" i="29"/>
  <c r="D20" i="29"/>
  <c r="D17" i="30"/>
  <c r="H6" i="29"/>
  <c r="I18" i="28"/>
  <c r="J16" i="28"/>
  <c r="J17" i="28"/>
  <c r="J15" i="28"/>
  <c r="J4" i="28"/>
  <c r="H7" i="28"/>
  <c r="J30" i="23"/>
  <c r="J31" i="23"/>
  <c r="J32" i="23"/>
  <c r="J34" i="23"/>
  <c r="J35" i="23"/>
  <c r="J36" i="23"/>
  <c r="J26" i="23"/>
  <c r="J28" i="23"/>
  <c r="H39" i="23"/>
  <c r="J38" i="23"/>
  <c r="J19" i="23"/>
  <c r="H20" i="23"/>
  <c r="I15" i="22"/>
  <c r="J14" i="22"/>
  <c r="J5" i="22"/>
  <c r="J4" i="22"/>
  <c r="H6" i="22"/>
  <c r="H6" i="21"/>
  <c r="J14" i="20"/>
  <c r="J5" i="20"/>
  <c r="I6" i="19"/>
  <c r="J11" i="18"/>
  <c r="I14" i="18"/>
  <c r="J13" i="18"/>
  <c r="D15" i="17"/>
  <c r="J4" i="17"/>
  <c r="G8" i="17"/>
  <c r="G21" i="17"/>
  <c r="G6" i="30"/>
  <c r="J5" i="17"/>
  <c r="J6" i="17"/>
  <c r="H8" i="17"/>
  <c r="H27" i="3"/>
  <c r="H19" i="3"/>
  <c r="I19" i="3"/>
  <c r="J13" i="3"/>
  <c r="J16" i="3"/>
  <c r="J17" i="3"/>
  <c r="G6" i="3"/>
  <c r="G33" i="3"/>
  <c r="G5" i="30"/>
  <c r="J5" i="3"/>
  <c r="H6" i="3"/>
  <c r="H19" i="26"/>
  <c r="J10" i="26"/>
  <c r="I11" i="26"/>
  <c r="H11" i="26"/>
  <c r="J4" i="26"/>
  <c r="H5" i="26"/>
  <c r="I19" i="26"/>
  <c r="I25" i="26"/>
  <c r="J53" i="27"/>
  <c r="J52" i="27"/>
  <c r="I28" i="2"/>
  <c r="I22" i="2"/>
  <c r="H15" i="2"/>
  <c r="J12" i="2"/>
  <c r="J13" i="2"/>
  <c r="J15" i="2"/>
  <c r="J5" i="2"/>
  <c r="H6" i="2"/>
  <c r="J4" i="2"/>
  <c r="I6" i="29"/>
  <c r="J25" i="26"/>
  <c r="I5" i="26"/>
  <c r="I8" i="24"/>
  <c r="I20" i="23"/>
  <c r="I6" i="22"/>
  <c r="J6" i="21"/>
  <c r="I6" i="20"/>
  <c r="J5" i="18"/>
  <c r="D8" i="17"/>
  <c r="I8" i="17"/>
  <c r="I6" i="3"/>
  <c r="J28" i="2"/>
  <c r="I6" i="2"/>
  <c r="G60" i="27"/>
  <c r="H67" i="27"/>
  <c r="I67" i="27"/>
  <c r="G44" i="27"/>
  <c r="D67" i="27"/>
  <c r="G67" i="27"/>
  <c r="G54" i="27"/>
  <c r="I60" i="27"/>
  <c r="D60" i="27"/>
  <c r="J60" i="27"/>
  <c r="H54" i="27"/>
  <c r="I54" i="27"/>
  <c r="D54" i="27"/>
  <c r="J54" i="27"/>
  <c r="H44" i="27"/>
  <c r="J24" i="27"/>
  <c r="J27" i="27"/>
  <c r="J28" i="27"/>
  <c r="J31" i="27"/>
  <c r="J32" i="27"/>
  <c r="J35" i="27"/>
  <c r="J36" i="27"/>
  <c r="J39" i="27"/>
  <c r="J40" i="27"/>
  <c r="J43" i="27"/>
  <c r="J23" i="27"/>
  <c r="I44" i="27"/>
  <c r="J25" i="27"/>
  <c r="J26" i="27"/>
  <c r="J29" i="27"/>
  <c r="J30" i="27"/>
  <c r="J33" i="27"/>
  <c r="J34" i="27"/>
  <c r="J37" i="27"/>
  <c r="J38" i="27"/>
  <c r="J41" i="27"/>
  <c r="J42" i="27"/>
  <c r="D44" i="27"/>
  <c r="J44" i="27"/>
  <c r="I20" i="29"/>
  <c r="I17" i="30"/>
  <c r="J52" i="23"/>
  <c r="J39" i="23"/>
  <c r="J20" i="23"/>
  <c r="J19" i="3"/>
  <c r="J6" i="3"/>
  <c r="H33" i="3"/>
  <c r="H5" i="30"/>
  <c r="I33" i="3"/>
  <c r="I5" i="30"/>
  <c r="J15" i="22"/>
  <c r="J22" i="22"/>
  <c r="J6" i="22"/>
  <c r="J8" i="24"/>
  <c r="D21" i="17"/>
  <c r="D6" i="30"/>
  <c r="J6" i="19"/>
  <c r="J14" i="18"/>
  <c r="J18" i="28"/>
  <c r="H20" i="29"/>
  <c r="H17" i="30"/>
  <c r="J6" i="29"/>
  <c r="J15" i="29"/>
  <c r="H21" i="17"/>
  <c r="H6" i="30"/>
  <c r="I21" i="17"/>
  <c r="I6" i="30"/>
  <c r="J15" i="17"/>
  <c r="J6" i="2"/>
  <c r="J22" i="2"/>
  <c r="J11" i="26"/>
  <c r="J5" i="26"/>
  <c r="J19" i="26"/>
  <c r="J7" i="28"/>
  <c r="J6" i="20"/>
  <c r="J8" i="17"/>
  <c r="J67" i="27"/>
  <c r="J33" i="3"/>
  <c r="J5" i="30"/>
  <c r="J20" i="29"/>
  <c r="J17" i="30"/>
  <c r="J21" i="17"/>
  <c r="J6" i="30"/>
  <c r="F18" i="27"/>
  <c r="E18" i="27"/>
  <c r="C18" i="27"/>
  <c r="B18" i="27"/>
  <c r="I17" i="27"/>
  <c r="H17" i="27"/>
  <c r="G17" i="27"/>
  <c r="D17" i="27"/>
  <c r="F12" i="27"/>
  <c r="F73" i="27"/>
  <c r="F15" i="30"/>
  <c r="E12" i="27"/>
  <c r="C12" i="27"/>
  <c r="C73" i="27"/>
  <c r="B12" i="27"/>
  <c r="B73" i="27"/>
  <c r="I11" i="27"/>
  <c r="G11" i="27"/>
  <c r="D11" i="27"/>
  <c r="I10" i="27"/>
  <c r="H10" i="27"/>
  <c r="G10" i="27"/>
  <c r="D10" i="27"/>
  <c r="I9" i="27"/>
  <c r="G9" i="27"/>
  <c r="D9" i="27"/>
  <c r="I8" i="27"/>
  <c r="H8" i="27"/>
  <c r="G8" i="27"/>
  <c r="D8" i="27"/>
  <c r="I7" i="27"/>
  <c r="H7" i="27"/>
  <c r="I6" i="27"/>
  <c r="H6" i="27"/>
  <c r="G6" i="27"/>
  <c r="D6" i="27"/>
  <c r="I5" i="27"/>
  <c r="H5" i="27"/>
  <c r="G5" i="27"/>
  <c r="D5" i="27"/>
  <c r="H4" i="27"/>
  <c r="G4" i="27"/>
  <c r="D4" i="27"/>
  <c r="G12" i="27"/>
  <c r="G18" i="27"/>
  <c r="G73" i="27"/>
  <c r="G15" i="30"/>
  <c r="E73" i="27"/>
  <c r="E15" i="30"/>
  <c r="C15" i="30"/>
  <c r="I73" i="27"/>
  <c r="I15" i="30"/>
  <c r="B15" i="30"/>
  <c r="J5" i="27"/>
  <c r="J11" i="27"/>
  <c r="J4" i="27"/>
  <c r="J8" i="27"/>
  <c r="J9" i="27"/>
  <c r="J17" i="27"/>
  <c r="H18" i="27"/>
  <c r="I18" i="27"/>
  <c r="D18" i="27"/>
  <c r="J18" i="27"/>
  <c r="J6" i="27"/>
  <c r="J10" i="27"/>
  <c r="H12" i="27"/>
  <c r="I12" i="27"/>
  <c r="D12" i="27"/>
  <c r="H73" i="27"/>
  <c r="H15" i="30"/>
  <c r="J12" i="27"/>
  <c r="D73" i="27"/>
  <c r="F18" i="30"/>
  <c r="D15" i="30"/>
  <c r="J73" i="27"/>
  <c r="J15" i="30"/>
  <c r="G18" i="30"/>
  <c r="E18" i="30"/>
  <c r="C18" i="30"/>
  <c r="I18" i="30"/>
  <c r="B18" i="30"/>
  <c r="H18" i="30"/>
  <c r="D18" i="30"/>
  <c r="J18" i="30"/>
</calcChain>
</file>

<file path=xl/sharedStrings.xml><?xml version="1.0" encoding="utf-8"?>
<sst xmlns="http://schemas.openxmlformats.org/spreadsheetml/2006/main" count="933" uniqueCount="148">
  <si>
    <t>BANFORA</t>
  </si>
  <si>
    <t>BOBO DIOULASSO</t>
  </si>
  <si>
    <t>DEDOUGOU</t>
  </si>
  <si>
    <t>DIEBOUGOU</t>
  </si>
  <si>
    <t>DORI</t>
  </si>
  <si>
    <t>FADA NGOURMA</t>
  </si>
  <si>
    <t>GAOUA</t>
  </si>
  <si>
    <t>KAYA</t>
  </si>
  <si>
    <t>KOUDOUGOU</t>
  </si>
  <si>
    <t>KOUPELA</t>
  </si>
  <si>
    <t>NOUNA</t>
  </si>
  <si>
    <t>OUAGADOUGOU</t>
  </si>
  <si>
    <t>OUAHIGOUYA</t>
  </si>
  <si>
    <t>TENKODOGO</t>
  </si>
  <si>
    <t>PRESENTES</t>
  </si>
  <si>
    <t>ADMIS</t>
  </si>
  <si>
    <t>TAUX DE SUCCES</t>
  </si>
  <si>
    <t>G</t>
  </si>
  <si>
    <t>F</t>
  </si>
  <si>
    <t>T</t>
  </si>
  <si>
    <t>DIOCESE</t>
  </si>
  <si>
    <t>TOTAL</t>
  </si>
  <si>
    <t>Pourcentage de succès</t>
  </si>
  <si>
    <t xml:space="preserve"> PRESENTES</t>
  </si>
  <si>
    <t xml:space="preserve">TOTAL </t>
  </si>
  <si>
    <t>Petit séminaire de Pabré</t>
  </si>
  <si>
    <t>Collège N.D. de l'Espérance</t>
  </si>
  <si>
    <t>Juvénat St Camille Garçons</t>
  </si>
  <si>
    <t xml:space="preserve">Gira Imana </t>
  </si>
  <si>
    <t>Sainte Famille de Pissy</t>
  </si>
  <si>
    <t xml:space="preserve">Collège St Jean-Baptiste                                                                                                                                        de La Salle </t>
  </si>
  <si>
    <t>La Salle-Badenya</t>
  </si>
  <si>
    <t>Complexe Scolaire Mgr André DUPONT</t>
  </si>
  <si>
    <t>Collège Wend-Manegda</t>
  </si>
  <si>
    <t>Lycée Marie Immaculée</t>
  </si>
  <si>
    <t>Lycée Privé St Joseph de Saaba</t>
  </si>
  <si>
    <t>Maria Goretti</t>
  </si>
  <si>
    <t>Etablissement Gabriel TABORIN</t>
  </si>
  <si>
    <t>Lycée M. Poussepin/ Dassasgho</t>
  </si>
  <si>
    <t>Lycée Pierre Joseph Clorivière</t>
  </si>
  <si>
    <t>Lycée Technique N.D. des Victoires</t>
  </si>
  <si>
    <t xml:space="preserve">Juvénat Filles de St Camille </t>
  </si>
  <si>
    <t>Lycée Prvivé du Complexe Scolaire Bon Pasteur</t>
  </si>
  <si>
    <t>Collège  de Kolg-Naaba</t>
  </si>
  <si>
    <t>Lycée M. Poussepin / Lougsi</t>
  </si>
  <si>
    <t>Groupe Scolaire St Viateur</t>
  </si>
  <si>
    <t>BAC D</t>
  </si>
  <si>
    <t>Lycée Privé Pierre Joseph de Clorivière</t>
  </si>
  <si>
    <t>Collège N.D. de Kolg-Naaba</t>
  </si>
  <si>
    <t>Collège Wênd-Manegda</t>
  </si>
  <si>
    <t>Groupe Scolaire Saint Viateur</t>
  </si>
  <si>
    <t>BAC A</t>
  </si>
  <si>
    <t>BAC C</t>
  </si>
  <si>
    <t>Collège Saint Jean-Baptiste de la Salle</t>
  </si>
  <si>
    <t>BAC Pro Genie Civil - Pro Mécanique - F2 - F4</t>
  </si>
  <si>
    <t>Gabriel Taborin Pro2 (Génie Civil) construction</t>
  </si>
  <si>
    <t>Gabriel Taborin Pro2  Mécanique / MVA</t>
  </si>
  <si>
    <t>Gabriel Taborin (F2) électronique</t>
  </si>
  <si>
    <t>Gabriel Taborin F4</t>
  </si>
  <si>
    <t>Lycée Technique Charles Lavigerie (Tle G1)</t>
  </si>
  <si>
    <t>BAC G1</t>
  </si>
  <si>
    <t>BAC G2</t>
  </si>
  <si>
    <t>Lycée Technique N.D. des Victoires (Tle G2)</t>
  </si>
  <si>
    <t>Lycée Technique Charles Lavigerie (Tle G2)</t>
  </si>
  <si>
    <t>COLLEGE CHARLES LWANGA</t>
  </si>
  <si>
    <t>CENTRE FORMATION NOUNA F2 ELECTRONIQUE</t>
  </si>
  <si>
    <t xml:space="preserve">CENTRE FORMATION NOUNA BAC PRO GCC </t>
  </si>
  <si>
    <t>CENTRE DE FORMATION PROF NOUNA</t>
  </si>
  <si>
    <t>Sainte Thérèse</t>
  </si>
  <si>
    <t>Notre Dame du Perpétuel Secours</t>
  </si>
  <si>
    <t>Louis Querbes</t>
  </si>
  <si>
    <t>Saint Luc</t>
  </si>
  <si>
    <t>BAC F3</t>
  </si>
  <si>
    <t xml:space="preserve">TOTAL DIOCESE </t>
  </si>
  <si>
    <t>Collège Privé saint Gabriel</t>
  </si>
  <si>
    <t>Lycée Privé SACRE CŒUR TOMA</t>
  </si>
  <si>
    <t>LYCEE PRIVE MGR ZEPHYRIN TOE TOUGAN</t>
  </si>
  <si>
    <t xml:space="preserve">Collège Privé ROSA Molas </t>
  </si>
  <si>
    <t>COLLEGE MARIE REINE</t>
  </si>
  <si>
    <t>LYCEE ST ANTOINE DE PADOUE DE CINKANSE</t>
  </si>
  <si>
    <t>LYCEE PRECURSEUR DE BITTOU</t>
  </si>
  <si>
    <t>LYCEE ST DAMIEN DE GARANGO</t>
  </si>
  <si>
    <t>COLLEGE SAINT FRANCOIS XAVIER BELSE</t>
  </si>
  <si>
    <t>LYCEE SAINT HENRI DE OSSO</t>
  </si>
  <si>
    <t>COLLEGE SAINTE MARIE FILLE</t>
  </si>
  <si>
    <t>COLLEGE LASALLIEN</t>
  </si>
  <si>
    <t>SEMINAIRE N D NAZARETH</t>
  </si>
  <si>
    <t>COLLEGE SAINTE MARIE FILLES</t>
  </si>
  <si>
    <t>LYCEE SAINTE MARIE GARCONS</t>
  </si>
  <si>
    <t>COLLEGE SAINTE BERNADETTE</t>
  </si>
  <si>
    <t>COLLEGE LASSALLIEN</t>
  </si>
  <si>
    <t xml:space="preserve">LYCEE PIERRE KULA </t>
  </si>
  <si>
    <t>LYCEE NOTRE DAME L ASSOMPTION</t>
  </si>
  <si>
    <t>LYCEE GERMAIN NADAL</t>
  </si>
  <si>
    <t>PETIT SEMINAIRE SAINT TARSICIUS</t>
  </si>
  <si>
    <t xml:space="preserve">COLLEGE N D SAHEL SUUDU ANDAL </t>
  </si>
  <si>
    <t>CSNDA</t>
  </si>
  <si>
    <t>LYCEE N D DE POUYTENGA</t>
  </si>
  <si>
    <t>PETIT SEMINAIRE DE BASKOURE</t>
  </si>
  <si>
    <t>LYCEE SAINT JEAN DIALGAYE</t>
  </si>
  <si>
    <t>LYCEE N D DES GRACES KOUPELA</t>
  </si>
  <si>
    <t>LYCEE P ST CORNEILLE</t>
  </si>
  <si>
    <t>COLLEGE PRIVE STE THERESE D AVILA</t>
  </si>
  <si>
    <t>ST FRANCOIS D ASSISE BOULSA</t>
  </si>
  <si>
    <t>LYCEE P TECHNIQUE STE MONIQUE</t>
  </si>
  <si>
    <t>TOTAL DIOCESE</t>
  </si>
  <si>
    <t>COLLEGE DE TOUNOUMA</t>
  </si>
  <si>
    <t>PETIT SEMINAIRE I C NASSO</t>
  </si>
  <si>
    <t>LYCEE PRIVE MODERNE TOUSSIANA</t>
  </si>
  <si>
    <t>LYCEE PRIVE MARIE ADELAIDE DE CICE</t>
  </si>
  <si>
    <t>COLLEGE STE MARIE DE TOUNOUMA</t>
  </si>
  <si>
    <t>GROUPE SCOLAIRE NOTRE DAME ANNONCIATION COLMA</t>
  </si>
  <si>
    <t>NOTRE DAME DE CARMEL</t>
  </si>
  <si>
    <t>LYCEE PRIVEE MARIE ADELAIDE</t>
  </si>
  <si>
    <t>PETIT SEMINAIRE NOTRE DAME D AFRIQUE</t>
  </si>
  <si>
    <t>COLLEGE PRIVE SAINT JOSEPH MOUKASSA</t>
  </si>
  <si>
    <t xml:space="preserve">COLLEGE PRIVE STE MONIQUE </t>
  </si>
  <si>
    <t>LYCEE PRIVE LA GRACE KDG</t>
  </si>
  <si>
    <t xml:space="preserve">LYCEE PRIVE ST MARC </t>
  </si>
  <si>
    <t>LYCEE PRIVE NOTRE DAME IMASGO</t>
  </si>
  <si>
    <t>COLLEGE PRIVE STE THERESE ZOULA</t>
  </si>
  <si>
    <t>LYCEE PRIVE ST CHARLES LWANGA</t>
  </si>
  <si>
    <t>LYCEE PRIVEE ST ANTHYME</t>
  </si>
  <si>
    <t>LYCEE PRIVE STE CECILE REO</t>
  </si>
  <si>
    <t>LYCEE PRIVE ST JEAN BOSCO FARA</t>
  </si>
  <si>
    <t xml:space="preserve">LYCEE PRIVE MICHELLE GUILLAUME </t>
  </si>
  <si>
    <t>LYCEE PRIVE NOTRE DAME LEO</t>
  </si>
  <si>
    <t>COLLEGE PRIVE NTRE DAME DU MONT CARMEL</t>
  </si>
  <si>
    <t>COLLEGE PRIVE BAO BANGRE YAKO</t>
  </si>
  <si>
    <t xml:space="preserve">COLLEGE PRIVE ST JOSEPH SARIA </t>
  </si>
  <si>
    <t>LYCEE PRIVE SAINT AUGUSTIN</t>
  </si>
  <si>
    <t>COLLEGE PRIVE ST JOSEPH MOUKASSA</t>
  </si>
  <si>
    <t>COLLEGE PRIVE STE MONIQUE</t>
  </si>
  <si>
    <t>LYCEE PRIVE GRACE DE KDG</t>
  </si>
  <si>
    <t>LYCEE PRIVE ST MARC KDG</t>
  </si>
  <si>
    <t>LYCEE PRIVE STE ANNE NANORO</t>
  </si>
  <si>
    <t>LYCEE PRIVE SAGESSE DIDYR</t>
  </si>
  <si>
    <t>LYCEE PRIVE ST ANTHYME</t>
  </si>
  <si>
    <t>LYCEE PRIVE MICHELLE GUILLAUME SAPOUY</t>
  </si>
  <si>
    <t>LYCEE PRIVE MARIA STELLA</t>
  </si>
  <si>
    <t>BAC AGRICOLE</t>
  </si>
  <si>
    <t>Lycée Saint Joseph de Fada</t>
  </si>
  <si>
    <t>Lycée Herbert OTT de Fada</t>
  </si>
  <si>
    <t>Centre de Formation Professionnelle/ Fada</t>
  </si>
  <si>
    <t>Lycée Saint Hilaire de Diapaga</t>
  </si>
  <si>
    <t>ETABLISSEMENT</t>
  </si>
  <si>
    <t>RESULTATS STATISTIQUES DU BAC SESSION 2023 DE L'EDUCATION CATHOLIQUE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</si>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</sst>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0"/>
      <color theme="1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3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2" fontId="7" fillId="9" borderId="1" xfId="0" applyNumberFormat="1" applyFont="1" applyFill="1" applyBorder="1" applyAlignment="1">
      <alignment horizontal="center"/>
    </xf>
    <xf numFmtId="0" fontId="7" fillId="10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2" fontId="4" fillId="2" borderId="8" xfId="0" applyNumberFormat="1" applyFont="1" applyFill="1" applyBorder="1" applyAlignment="1">
      <alignment horizontal="center" vertical="center"/>
    </xf>
    <xf numFmtId="2" fontId="4" fillId="2" borderId="9" xfId="0" applyNumberFormat="1" applyFon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7" fillId="10" borderId="1" xfId="0" applyFont="1" applyFill="1" applyBorder="1" applyAlignment="1">
      <alignment horizontal="center" vertical="center"/>
    </xf>
    <xf numFmtId="2" fontId="7" fillId="9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64" fontId="7" fillId="10" borderId="1" xfId="1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7" borderId="1" xfId="0" applyFont="1" applyFill="1" applyBorder="1" applyAlignment="1">
      <alignment horizontal="left" wrapText="1"/>
    </xf>
    <xf numFmtId="0" fontId="12" fillId="7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9" borderId="1" xfId="0" applyFont="1" applyFill="1" applyBorder="1" applyAlignment="1">
      <alignment horizontal="center"/>
    </xf>
    <xf numFmtId="0" fontId="7" fillId="8" borderId="13" xfId="0" applyFont="1" applyFill="1" applyBorder="1" applyAlignment="1">
      <alignment horizontal="center"/>
    </xf>
    <xf numFmtId="0" fontId="7" fillId="8" borderId="14" xfId="0" applyFont="1" applyFill="1" applyBorder="1" applyAlignment="1">
      <alignment horizontal="center"/>
    </xf>
    <xf numFmtId="0" fontId="7" fillId="8" borderId="15" xfId="0" applyFont="1" applyFill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9" borderId="13" xfId="0" applyFont="1" applyFill="1" applyBorder="1" applyAlignment="1">
      <alignment horizontal="center"/>
    </xf>
    <xf numFmtId="0" fontId="7" fillId="9" borderId="14" xfId="0" applyFont="1" applyFill="1" applyBorder="1" applyAlignment="1">
      <alignment horizontal="center"/>
    </xf>
    <xf numFmtId="0" fontId="7" fillId="9" borderId="15" xfId="0" applyFont="1" applyFill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styles" Target="styles.xml" /><Relationship Id="rId2" Type="http://schemas.openxmlformats.org/officeDocument/2006/relationships/worksheet" Target="worksheets/sheet2.xml" /><Relationship Id="rId16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10" Type="http://schemas.openxmlformats.org/officeDocument/2006/relationships/worksheet" Target="worksheets/sheet10.xml" /><Relationship Id="rId19" Type="http://schemas.openxmlformats.org/officeDocument/2006/relationships/calcChain" Target="calcChain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workbookViewId="0">
      <selection activeCell="F8" sqref="F8"/>
    </sheetView>
  </sheetViews>
  <sheetFormatPr defaultColWidth="10.76171875" defaultRowHeight="15" x14ac:dyDescent="0.2"/>
  <cols>
    <col min="1" max="1" width="23" style="5" customWidth="1"/>
    <col min="2" max="7" width="11.43359375" style="5"/>
    <col min="8" max="8" width="13.5859375" style="5" bestFit="1" customWidth="1"/>
    <col min="9" max="11" width="11.43359375" style="5"/>
  </cols>
  <sheetData>
    <row r="1" spans="1:10" ht="18.75" x14ac:dyDescent="0.2">
      <c r="A1" s="48" t="s">
        <v>146</v>
      </c>
      <c r="B1" s="49"/>
      <c r="C1" s="49"/>
      <c r="D1" s="49"/>
      <c r="E1" s="49"/>
      <c r="F1" s="49"/>
      <c r="G1" s="49"/>
      <c r="H1" s="49"/>
      <c r="I1" s="49"/>
      <c r="J1" s="50"/>
    </row>
    <row r="2" spans="1:10" x14ac:dyDescent="0.2">
      <c r="A2" s="9" t="s">
        <v>20</v>
      </c>
      <c r="B2" s="51" t="s">
        <v>14</v>
      </c>
      <c r="C2" s="51"/>
      <c r="D2" s="51"/>
      <c r="E2" s="52" t="s">
        <v>15</v>
      </c>
      <c r="F2" s="52"/>
      <c r="G2" s="52"/>
      <c r="H2" s="53" t="s">
        <v>16</v>
      </c>
      <c r="I2" s="53"/>
      <c r="J2" s="54"/>
    </row>
    <row r="3" spans="1:10" x14ac:dyDescent="0.2">
      <c r="A3" s="7"/>
      <c r="B3" s="6" t="s">
        <v>17</v>
      </c>
      <c r="C3" s="6" t="s">
        <v>18</v>
      </c>
      <c r="D3" s="6" t="s">
        <v>19</v>
      </c>
      <c r="E3" s="11" t="s">
        <v>17</v>
      </c>
      <c r="F3" s="11" t="s">
        <v>18</v>
      </c>
      <c r="G3" s="11" t="s">
        <v>19</v>
      </c>
      <c r="H3" s="18" t="s">
        <v>17</v>
      </c>
      <c r="I3" s="18" t="s">
        <v>18</v>
      </c>
      <c r="J3" s="19" t="s">
        <v>19</v>
      </c>
    </row>
    <row r="4" spans="1:10" x14ac:dyDescent="0.2">
      <c r="A4" s="10" t="s">
        <v>0</v>
      </c>
      <c r="B4" s="6">
        <f>BANFORA!B33</f>
        <v>95</v>
      </c>
      <c r="C4" s="6">
        <f>BANFORA!C33</f>
        <v>135</v>
      </c>
      <c r="D4" s="6">
        <f>BANFORA!D33</f>
        <v>230</v>
      </c>
      <c r="E4" s="6">
        <f>BANFORA!E33</f>
        <v>85</v>
      </c>
      <c r="F4" s="6">
        <f>BANFORA!F33</f>
        <v>117</v>
      </c>
      <c r="G4" s="6">
        <f>BANFORA!G33</f>
        <v>202</v>
      </c>
      <c r="H4" s="22">
        <f>BANFORA!H33</f>
        <v>89.473684210526315</v>
      </c>
      <c r="I4" s="22">
        <f>BANFORA!I33</f>
        <v>86.666666666666671</v>
      </c>
      <c r="J4" s="22">
        <f>BANFORA!J33</f>
        <v>87.826086956521749</v>
      </c>
    </row>
    <row r="5" spans="1:10" x14ac:dyDescent="0.2">
      <c r="A5" s="10" t="s">
        <v>1</v>
      </c>
      <c r="B5" s="13">
        <f>'BOBO DIOULASSO'!B33</f>
        <v>147</v>
      </c>
      <c r="C5" s="13">
        <f>'BOBO DIOULASSO'!C33</f>
        <v>235</v>
      </c>
      <c r="D5" s="13">
        <f>'BOBO DIOULASSO'!D33</f>
        <v>382</v>
      </c>
      <c r="E5" s="13">
        <f>'BOBO DIOULASSO'!E33</f>
        <v>126</v>
      </c>
      <c r="F5" s="13">
        <f>'BOBO DIOULASSO'!F33</f>
        <v>194</v>
      </c>
      <c r="G5" s="13">
        <f>'BOBO DIOULASSO'!G33</f>
        <v>320</v>
      </c>
      <c r="H5" s="22">
        <f>'BOBO DIOULASSO'!H33</f>
        <v>85.714285714285708</v>
      </c>
      <c r="I5" s="22">
        <f>'BOBO DIOULASSO'!I33</f>
        <v>82.553191489361694</v>
      </c>
      <c r="J5" s="22">
        <f>'BOBO DIOULASSO'!J33</f>
        <v>83.769633507853399</v>
      </c>
    </row>
    <row r="6" spans="1:10" x14ac:dyDescent="0.2">
      <c r="A6" s="10" t="s">
        <v>2</v>
      </c>
      <c r="B6" s="6">
        <f>DEDOUGOU!B21</f>
        <v>96</v>
      </c>
      <c r="C6" s="6">
        <f>DEDOUGOU!C21</f>
        <v>153</v>
      </c>
      <c r="D6" s="6">
        <f>DEDOUGOU!D21</f>
        <v>249</v>
      </c>
      <c r="E6" s="6">
        <f>DEDOUGOU!E21</f>
        <v>80</v>
      </c>
      <c r="F6" s="6">
        <f>DEDOUGOU!F21</f>
        <v>116</v>
      </c>
      <c r="G6" s="6">
        <f>DEDOUGOU!G21</f>
        <v>196</v>
      </c>
      <c r="H6" s="22">
        <f>DEDOUGOU!H21</f>
        <v>83.333333333333343</v>
      </c>
      <c r="I6" s="22">
        <f>DEDOUGOU!I21</f>
        <v>75.816993464052288</v>
      </c>
      <c r="J6" s="22">
        <f>DEDOUGOU!J21</f>
        <v>78.714859437751002</v>
      </c>
    </row>
    <row r="7" spans="1:10" x14ac:dyDescent="0.2">
      <c r="A7" s="10" t="s">
        <v>3</v>
      </c>
      <c r="B7" s="13">
        <f>DIEBOUGOU!B20</f>
        <v>52</v>
      </c>
      <c r="C7" s="13">
        <f>DIEBOUGOU!C20</f>
        <v>31</v>
      </c>
      <c r="D7" s="13">
        <f>DIEBOUGOU!D20</f>
        <v>83</v>
      </c>
      <c r="E7" s="13">
        <f>DIEBOUGOU!E20</f>
        <v>32</v>
      </c>
      <c r="F7" s="13">
        <f>DIEBOUGOU!F20</f>
        <v>17</v>
      </c>
      <c r="G7" s="13">
        <f>DIEBOUGOU!G20</f>
        <v>49</v>
      </c>
      <c r="H7" s="22">
        <f>DIEBOUGOU!H20</f>
        <v>61.53846153846154</v>
      </c>
      <c r="I7" s="22">
        <f>DIEBOUGOU!I20</f>
        <v>54.838709677419352</v>
      </c>
      <c r="J7" s="22">
        <f>DIEBOUGOU!J20</f>
        <v>59.036144578313255</v>
      </c>
    </row>
    <row r="8" spans="1:10" x14ac:dyDescent="0.2">
      <c r="A8" s="10" t="s">
        <v>4</v>
      </c>
      <c r="B8" s="6" t="s">
        <v>147</v>
      </c>
      <c r="C8" s="6">
        <f>DORI!C12</f>
        <v>21</v>
      </c>
      <c r="D8" s="6">
        <f>DORI!D12</f>
        <v>21</v>
      </c>
      <c r="E8" s="6" t="s">
        <v>147</v>
      </c>
      <c r="F8" s="6">
        <f>DORI!F12</f>
        <v>18</v>
      </c>
      <c r="G8" s="6">
        <f>DORI!G12</f>
        <v>18</v>
      </c>
      <c r="H8" s="18">
        <f>DORI!H12</f>
        <v>0</v>
      </c>
      <c r="I8" s="22">
        <f>DORI!I12</f>
        <v>85.714285714285708</v>
      </c>
      <c r="J8" s="22">
        <f>DORI!J12</f>
        <v>85.714285714285708</v>
      </c>
    </row>
    <row r="9" spans="1:10" x14ac:dyDescent="0.2">
      <c r="A9" s="10" t="s">
        <v>5</v>
      </c>
      <c r="B9" s="6">
        <f>'FADA NGOURMA'!B20</f>
        <v>78</v>
      </c>
      <c r="C9" s="6">
        <f>'FADA NGOURMA'!C20</f>
        <v>115</v>
      </c>
      <c r="D9" s="6">
        <f>'FADA NGOURMA'!D20</f>
        <v>193</v>
      </c>
      <c r="E9" s="6">
        <f>'FADA NGOURMA'!E20</f>
        <v>42</v>
      </c>
      <c r="F9" s="6">
        <f>'FADA NGOURMA'!F20</f>
        <v>83</v>
      </c>
      <c r="G9" s="6">
        <f>'FADA NGOURMA'!G20</f>
        <v>125</v>
      </c>
      <c r="H9" s="22">
        <f>'FADA NGOURMA'!H20</f>
        <v>53.846153846153847</v>
      </c>
      <c r="I9" s="22">
        <f>'FADA NGOURMA'!I20</f>
        <v>72.173913043478265</v>
      </c>
      <c r="J9" s="22">
        <f>'FADA NGOURMA'!J20</f>
        <v>64.766839378238345</v>
      </c>
    </row>
    <row r="10" spans="1:10" x14ac:dyDescent="0.2">
      <c r="A10" s="10" t="s">
        <v>6</v>
      </c>
      <c r="B10" s="6">
        <f>GAOUA!B13</f>
        <v>27</v>
      </c>
      <c r="C10" s="6">
        <f>GAOUA!C13</f>
        <v>33</v>
      </c>
      <c r="D10" s="6">
        <f>GAOUA!D13</f>
        <v>60</v>
      </c>
      <c r="E10" s="6">
        <f>GAOUA!E13</f>
        <v>20</v>
      </c>
      <c r="F10" s="6">
        <f>GAOUA!F13</f>
        <v>18</v>
      </c>
      <c r="G10" s="6">
        <f>GAOUA!G13</f>
        <v>38</v>
      </c>
      <c r="H10" s="22">
        <f>GAOUA!H13</f>
        <v>74.074074074074076</v>
      </c>
      <c r="I10" s="22">
        <f>GAOUA!I13</f>
        <v>54.54545454545454</v>
      </c>
      <c r="J10" s="22">
        <f>GAOUA!J13</f>
        <v>63.333333333333329</v>
      </c>
    </row>
    <row r="11" spans="1:10" x14ac:dyDescent="0.2">
      <c r="A11" s="10" t="s">
        <v>7</v>
      </c>
      <c r="B11" s="6">
        <f>KAYA!B28</f>
        <v>78</v>
      </c>
      <c r="C11" s="6">
        <f>KAYA!C28</f>
        <v>143</v>
      </c>
      <c r="D11" s="6">
        <f>KAYA!D28</f>
        <v>221</v>
      </c>
      <c r="E11" s="6">
        <f>KAYA!E28</f>
        <v>68</v>
      </c>
      <c r="F11" s="6">
        <f>KAYA!F28</f>
        <v>91</v>
      </c>
      <c r="G11" s="6">
        <f>KAYA!G28</f>
        <v>159</v>
      </c>
      <c r="H11" s="22">
        <f>KAYA!H28</f>
        <v>87.179487179487182</v>
      </c>
      <c r="I11" s="22">
        <f>KAYA!I28</f>
        <v>63.636363636363633</v>
      </c>
      <c r="J11" s="22">
        <f>KAYA!J28</f>
        <v>71.945701357466064</v>
      </c>
    </row>
    <row r="12" spans="1:10" x14ac:dyDescent="0.2">
      <c r="A12" s="10" t="s">
        <v>8</v>
      </c>
      <c r="B12" s="6">
        <f>KOUDOUGOU!B58</f>
        <v>503</v>
      </c>
      <c r="C12" s="6">
        <f>KOUDOUGOU!C58</f>
        <v>587</v>
      </c>
      <c r="D12" s="6">
        <f>KOUDOUGOU!D58</f>
        <v>1090</v>
      </c>
      <c r="E12" s="6">
        <f>KOUDOUGOU!E58</f>
        <v>365</v>
      </c>
      <c r="F12" s="6">
        <f>KOUDOUGOU!F58</f>
        <v>387</v>
      </c>
      <c r="G12" s="6">
        <f>KOUDOUGOU!G58</f>
        <v>752</v>
      </c>
      <c r="H12" s="22">
        <f>KOUDOUGOU!H58</f>
        <v>72.564612326043743</v>
      </c>
      <c r="I12" s="22">
        <f>KOUDOUGOU!I58</f>
        <v>65.928449744463364</v>
      </c>
      <c r="J12" s="22">
        <f>KOUDOUGOU!J58</f>
        <v>68.9908256880734</v>
      </c>
    </row>
    <row r="13" spans="1:10" x14ac:dyDescent="0.2">
      <c r="A13" s="10" t="s">
        <v>9</v>
      </c>
      <c r="B13" s="6">
        <f>KOUPELA!B22</f>
        <v>89</v>
      </c>
      <c r="C13" s="6">
        <f>KOUPELA!C22</f>
        <v>72</v>
      </c>
      <c r="D13" s="6">
        <f>KOUPELA!D22</f>
        <v>161</v>
      </c>
      <c r="E13" s="6">
        <f>KOUPELA!E22</f>
        <v>73</v>
      </c>
      <c r="F13" s="6">
        <f>KOUPELA!F22</f>
        <v>57</v>
      </c>
      <c r="G13" s="6">
        <f>KOUPELA!G22</f>
        <v>130</v>
      </c>
      <c r="H13" s="22">
        <f>KOUPELA!H22</f>
        <v>82.022471910112358</v>
      </c>
      <c r="I13" s="22">
        <f>KOUPELA!I22</f>
        <v>79.166666666666657</v>
      </c>
      <c r="J13" s="22">
        <f>KOUPELA!J22</f>
        <v>80.745341614906835</v>
      </c>
    </row>
    <row r="14" spans="1:10" x14ac:dyDescent="0.2">
      <c r="A14" s="10" t="s">
        <v>10</v>
      </c>
      <c r="B14" s="6">
        <f>NOUNA!B31</f>
        <v>50</v>
      </c>
      <c r="C14" s="6">
        <f>NOUNA!C31</f>
        <v>51</v>
      </c>
      <c r="D14" s="6">
        <f>NOUNA!D31</f>
        <v>101</v>
      </c>
      <c r="E14" s="6">
        <f>NOUNA!E31</f>
        <v>37</v>
      </c>
      <c r="F14" s="6">
        <f>NOUNA!F31</f>
        <v>32</v>
      </c>
      <c r="G14" s="6">
        <f>NOUNA!G31</f>
        <v>69</v>
      </c>
      <c r="H14" s="18">
        <f>NOUNA!H31</f>
        <v>74</v>
      </c>
      <c r="I14" s="22">
        <f>NOUNA!I31</f>
        <v>62.745098039215684</v>
      </c>
      <c r="J14" s="22">
        <f>NOUNA!J31</f>
        <v>68.316831683168317</v>
      </c>
    </row>
    <row r="15" spans="1:10" x14ac:dyDescent="0.2">
      <c r="A15" s="10" t="s">
        <v>11</v>
      </c>
      <c r="B15" s="6">
        <f>OUAGADOUGOU!B73</f>
        <v>725</v>
      </c>
      <c r="C15" s="6">
        <f>OUAGADOUGOU!C73</f>
        <v>963</v>
      </c>
      <c r="D15" s="6">
        <f>OUAGADOUGOU!D73</f>
        <v>1688</v>
      </c>
      <c r="E15" s="6">
        <f>OUAGADOUGOU!E73</f>
        <v>648</v>
      </c>
      <c r="F15" s="6">
        <f>OUAGADOUGOU!F73</f>
        <v>820</v>
      </c>
      <c r="G15" s="6">
        <f>OUAGADOUGOU!G73</f>
        <v>1468</v>
      </c>
      <c r="H15" s="22">
        <f>OUAGADOUGOU!H73</f>
        <v>89.379310344827587</v>
      </c>
      <c r="I15" s="22">
        <f>OUAGADOUGOU!I73</f>
        <v>85.150571131879531</v>
      </c>
      <c r="J15" s="22">
        <f>OUAGADOUGOU!J73</f>
        <v>86.966824644549774</v>
      </c>
    </row>
    <row r="16" spans="1:10" x14ac:dyDescent="0.2">
      <c r="A16" s="10" t="s">
        <v>12</v>
      </c>
      <c r="B16" s="6">
        <f>OUAHIGOUYA!B24</f>
        <v>67</v>
      </c>
      <c r="C16" s="6">
        <f>OUAHIGOUYA!C24</f>
        <v>152</v>
      </c>
      <c r="D16" s="6">
        <f>OUAHIGOUYA!D24</f>
        <v>219</v>
      </c>
      <c r="E16" s="6">
        <f>OUAHIGOUYA!E24</f>
        <v>60</v>
      </c>
      <c r="F16" s="6">
        <f>OUAHIGOUYA!F24</f>
        <v>135</v>
      </c>
      <c r="G16" s="6">
        <f>OUAHIGOUYA!G24</f>
        <v>195</v>
      </c>
      <c r="H16" s="22">
        <f>OUAHIGOUYA!H24</f>
        <v>89.552238805970148</v>
      </c>
      <c r="I16" s="22">
        <f>OUAHIGOUYA!I24</f>
        <v>88.81578947368422</v>
      </c>
      <c r="J16" s="22">
        <f>OUAHIGOUYA!J24</f>
        <v>89.041095890410958</v>
      </c>
    </row>
    <row r="17" spans="1:10" x14ac:dyDescent="0.2">
      <c r="A17" s="10" t="s">
        <v>13</v>
      </c>
      <c r="B17" s="6">
        <f>TENKODOGO!B20</f>
        <v>59</v>
      </c>
      <c r="C17" s="6">
        <f>TENKODOGO!C20</f>
        <v>154</v>
      </c>
      <c r="D17" s="6">
        <f>TENKODOGO!D20</f>
        <v>213</v>
      </c>
      <c r="E17" s="6">
        <f>TENKODOGO!E20</f>
        <v>48</v>
      </c>
      <c r="F17" s="6">
        <f>TENKODOGO!F20</f>
        <v>125</v>
      </c>
      <c r="G17" s="6">
        <f>TENKODOGO!G20</f>
        <v>173</v>
      </c>
      <c r="H17" s="22">
        <f>TENKODOGO!H20</f>
        <v>81.355932203389841</v>
      </c>
      <c r="I17" s="22">
        <f>TENKODOGO!I20</f>
        <v>81.168831168831161</v>
      </c>
      <c r="J17" s="22">
        <f>TENKODOGO!J20</f>
        <v>81.220657276995297</v>
      </c>
    </row>
    <row r="18" spans="1:10" ht="15.75" thickBot="1" x14ac:dyDescent="0.25">
      <c r="A18" s="8" t="s">
        <v>21</v>
      </c>
      <c r="B18" s="12">
        <f t="shared" ref="B18:G18" si="0">SUM(B4:B17)</f>
        <v>2066</v>
      </c>
      <c r="C18" s="12">
        <f t="shared" si="0"/>
        <v>2845</v>
      </c>
      <c r="D18" s="12">
        <f t="shared" si="0"/>
        <v>4911</v>
      </c>
      <c r="E18" s="12">
        <f t="shared" si="0"/>
        <v>1684</v>
      </c>
      <c r="F18" s="12">
        <f t="shared" si="0"/>
        <v>2210</v>
      </c>
      <c r="G18" s="12">
        <f t="shared" si="0"/>
        <v>3894</v>
      </c>
      <c r="H18" s="20">
        <f t="shared" ref="H18" si="1">E18/B18*100</f>
        <v>81.510164569215888</v>
      </c>
      <c r="I18" s="20">
        <f t="shared" ref="I18" si="2">F18/C18*100</f>
        <v>77.680140597539534</v>
      </c>
      <c r="J18" s="21">
        <f t="shared" ref="J18" si="3">G18/D18*100</f>
        <v>79.291386682956627</v>
      </c>
    </row>
  </sheetData>
  <mergeCells count="4">
    <mergeCell ref="A1:J1"/>
    <mergeCell ref="B2:D2"/>
    <mergeCell ref="E2:G2"/>
    <mergeCell ref="H2:J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AP58"/>
  <sheetViews>
    <sheetView topLeftCell="A42" workbookViewId="0">
      <selection activeCell="L58" sqref="L58"/>
    </sheetView>
  </sheetViews>
  <sheetFormatPr defaultColWidth="10.76171875" defaultRowHeight="15" x14ac:dyDescent="0.2"/>
  <cols>
    <col min="1" max="1" width="45.33203125" style="2" customWidth="1"/>
    <col min="2" max="8" width="9.68359375" style="2" customWidth="1"/>
    <col min="9" max="9" width="9.68359375" style="1" customWidth="1"/>
    <col min="10" max="10" width="9.68359375" customWidth="1"/>
  </cols>
  <sheetData>
    <row r="1" spans="1:42" x14ac:dyDescent="0.2">
      <c r="A1" s="55" t="s">
        <v>51</v>
      </c>
      <c r="B1" s="55"/>
      <c r="C1" s="55"/>
      <c r="D1" s="55"/>
      <c r="E1" s="55"/>
      <c r="F1" s="55"/>
      <c r="G1" s="55"/>
      <c r="H1" s="55"/>
      <c r="I1" s="55"/>
      <c r="J1" s="55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2">
      <c r="A2" s="57" t="s">
        <v>145</v>
      </c>
      <c r="B2" s="56" t="s">
        <v>23</v>
      </c>
      <c r="C2" s="56"/>
      <c r="D2" s="56"/>
      <c r="E2" s="56" t="s">
        <v>15</v>
      </c>
      <c r="F2" s="56"/>
      <c r="G2" s="56"/>
      <c r="H2" s="58" t="s">
        <v>22</v>
      </c>
      <c r="I2" s="58"/>
      <c r="J2" s="58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42" x14ac:dyDescent="0.2">
      <c r="A3" s="57"/>
      <c r="B3" s="14" t="s">
        <v>17</v>
      </c>
      <c r="C3" s="14" t="s">
        <v>18</v>
      </c>
      <c r="D3" s="17" t="s">
        <v>19</v>
      </c>
      <c r="E3" s="14" t="s">
        <v>17</v>
      </c>
      <c r="F3" s="14" t="s">
        <v>18</v>
      </c>
      <c r="G3" s="14" t="s">
        <v>19</v>
      </c>
      <c r="H3" s="15" t="s">
        <v>17</v>
      </c>
      <c r="I3" s="15" t="s">
        <v>18</v>
      </c>
      <c r="J3" s="15" t="s">
        <v>19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</row>
    <row r="4" spans="1:42" x14ac:dyDescent="0.2">
      <c r="A4" s="25" t="s">
        <v>114</v>
      </c>
      <c r="B4" s="30">
        <v>32</v>
      </c>
      <c r="C4" s="30"/>
      <c r="D4" s="17">
        <f>B4+C4</f>
        <v>32</v>
      </c>
      <c r="E4" s="30">
        <v>32</v>
      </c>
      <c r="F4" s="30"/>
      <c r="G4" s="17">
        <f>E4+F4</f>
        <v>32</v>
      </c>
      <c r="H4" s="16">
        <f>E4/B4*100</f>
        <v>100</v>
      </c>
      <c r="I4" s="16">
        <v>0</v>
      </c>
      <c r="J4" s="16">
        <f>G4/D4*100</f>
        <v>100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</row>
    <row r="5" spans="1:42" x14ac:dyDescent="0.2">
      <c r="A5" s="23" t="s">
        <v>115</v>
      </c>
      <c r="B5" s="30">
        <v>8</v>
      </c>
      <c r="C5" s="30">
        <v>36</v>
      </c>
      <c r="D5" s="17">
        <f t="shared" ref="D5:D19" si="0">B5+C5</f>
        <v>44</v>
      </c>
      <c r="E5" s="30">
        <v>7</v>
      </c>
      <c r="F5" s="30">
        <v>35</v>
      </c>
      <c r="G5" s="17">
        <f t="shared" ref="G5:G19" si="1">E5+F5</f>
        <v>42</v>
      </c>
      <c r="H5" s="16">
        <f t="shared" ref="H5:J20" si="2">E5/B5*100</f>
        <v>87.5</v>
      </c>
      <c r="I5" s="16">
        <f t="shared" si="2"/>
        <v>97.222222222222214</v>
      </c>
      <c r="J5" s="16">
        <f t="shared" ref="J5:J18" si="3">G5/D5*100</f>
        <v>95.454545454545453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</row>
    <row r="6" spans="1:42" x14ac:dyDescent="0.2">
      <c r="A6" s="23" t="s">
        <v>116</v>
      </c>
      <c r="B6" s="30">
        <v>4</v>
      </c>
      <c r="C6" s="30">
        <v>41</v>
      </c>
      <c r="D6" s="17">
        <f t="shared" si="0"/>
        <v>45</v>
      </c>
      <c r="E6" s="30">
        <v>4</v>
      </c>
      <c r="F6" s="30">
        <v>39</v>
      </c>
      <c r="G6" s="17">
        <f t="shared" si="1"/>
        <v>43</v>
      </c>
      <c r="H6" s="16">
        <f t="shared" si="2"/>
        <v>100</v>
      </c>
      <c r="I6" s="16">
        <f t="shared" si="2"/>
        <v>95.121951219512198</v>
      </c>
      <c r="J6" s="16">
        <f t="shared" si="3"/>
        <v>95.555555555555557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</row>
    <row r="7" spans="1:42" x14ac:dyDescent="0.2">
      <c r="A7" s="23" t="s">
        <v>117</v>
      </c>
      <c r="B7" s="30">
        <v>14</v>
      </c>
      <c r="C7" s="30">
        <v>23</v>
      </c>
      <c r="D7" s="17">
        <f t="shared" si="0"/>
        <v>37</v>
      </c>
      <c r="E7" s="30">
        <v>13</v>
      </c>
      <c r="F7" s="30">
        <v>18</v>
      </c>
      <c r="G7" s="17">
        <f t="shared" si="1"/>
        <v>31</v>
      </c>
      <c r="H7" s="16">
        <f t="shared" si="2"/>
        <v>92.857142857142861</v>
      </c>
      <c r="I7" s="16">
        <f t="shared" si="2"/>
        <v>78.260869565217391</v>
      </c>
      <c r="J7" s="16">
        <f t="shared" si="3"/>
        <v>83.78378378378379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</row>
    <row r="8" spans="1:42" x14ac:dyDescent="0.2">
      <c r="A8" s="23" t="s">
        <v>118</v>
      </c>
      <c r="B8" s="30">
        <v>18</v>
      </c>
      <c r="C8" s="30">
        <v>33</v>
      </c>
      <c r="D8" s="17">
        <f t="shared" si="0"/>
        <v>51</v>
      </c>
      <c r="E8" s="30">
        <v>13</v>
      </c>
      <c r="F8" s="30">
        <v>15</v>
      </c>
      <c r="G8" s="17">
        <f t="shared" si="1"/>
        <v>28</v>
      </c>
      <c r="H8" s="16">
        <f t="shared" si="2"/>
        <v>72.222222222222214</v>
      </c>
      <c r="I8" s="16">
        <f t="shared" si="2"/>
        <v>45.454545454545453</v>
      </c>
      <c r="J8" s="16">
        <f t="shared" si="3"/>
        <v>54.901960784313729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</row>
    <row r="9" spans="1:42" x14ac:dyDescent="0.2">
      <c r="A9" s="23" t="s">
        <v>119</v>
      </c>
      <c r="B9" s="30">
        <v>29</v>
      </c>
      <c r="C9" s="30">
        <v>28</v>
      </c>
      <c r="D9" s="17">
        <f t="shared" si="0"/>
        <v>57</v>
      </c>
      <c r="E9" s="30">
        <v>17</v>
      </c>
      <c r="F9" s="30">
        <v>15</v>
      </c>
      <c r="G9" s="17">
        <f t="shared" si="1"/>
        <v>32</v>
      </c>
      <c r="H9" s="16">
        <f t="shared" si="2"/>
        <v>58.620689655172406</v>
      </c>
      <c r="I9" s="16">
        <f t="shared" si="2"/>
        <v>53.571428571428569</v>
      </c>
      <c r="J9" s="16">
        <f t="shared" si="3"/>
        <v>56.140350877192979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</row>
    <row r="10" spans="1:42" x14ac:dyDescent="0.2">
      <c r="A10" s="29" t="s">
        <v>120</v>
      </c>
      <c r="B10" s="30">
        <v>8</v>
      </c>
      <c r="C10" s="30">
        <v>14</v>
      </c>
      <c r="D10" s="17">
        <f t="shared" si="0"/>
        <v>22</v>
      </c>
      <c r="E10" s="30">
        <v>4</v>
      </c>
      <c r="F10" s="30">
        <v>11</v>
      </c>
      <c r="G10" s="17">
        <f t="shared" si="1"/>
        <v>15</v>
      </c>
      <c r="H10" s="16">
        <f t="shared" si="2"/>
        <v>50</v>
      </c>
      <c r="I10" s="16">
        <f t="shared" si="2"/>
        <v>78.571428571428569</v>
      </c>
      <c r="J10" s="16">
        <f t="shared" si="3"/>
        <v>68.181818181818173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</row>
    <row r="11" spans="1:42" x14ac:dyDescent="0.2">
      <c r="A11" s="29" t="s">
        <v>121</v>
      </c>
      <c r="B11" s="30">
        <v>11</v>
      </c>
      <c r="C11" s="30">
        <v>27</v>
      </c>
      <c r="D11" s="17">
        <f t="shared" si="0"/>
        <v>38</v>
      </c>
      <c r="E11" s="30">
        <v>7</v>
      </c>
      <c r="F11" s="30">
        <v>16</v>
      </c>
      <c r="G11" s="17">
        <f t="shared" si="1"/>
        <v>23</v>
      </c>
      <c r="H11" s="16">
        <f t="shared" si="2"/>
        <v>63.636363636363633</v>
      </c>
      <c r="I11" s="16">
        <f t="shared" si="2"/>
        <v>59.259259259259252</v>
      </c>
      <c r="J11" s="16">
        <f t="shared" si="3"/>
        <v>60.526315789473685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</row>
    <row r="12" spans="1:42" x14ac:dyDescent="0.2">
      <c r="A12" s="29" t="s">
        <v>122</v>
      </c>
      <c r="B12" s="30">
        <v>16</v>
      </c>
      <c r="C12" s="30">
        <v>33</v>
      </c>
      <c r="D12" s="17">
        <f t="shared" si="0"/>
        <v>49</v>
      </c>
      <c r="E12" s="30">
        <v>11</v>
      </c>
      <c r="F12" s="30">
        <v>12</v>
      </c>
      <c r="G12" s="17">
        <f t="shared" si="1"/>
        <v>23</v>
      </c>
      <c r="H12" s="16">
        <f t="shared" si="2"/>
        <v>68.75</v>
      </c>
      <c r="I12" s="16">
        <f t="shared" si="2"/>
        <v>36.363636363636367</v>
      </c>
      <c r="J12" s="16">
        <f t="shared" si="3"/>
        <v>46.938775510204081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</row>
    <row r="13" spans="1:42" x14ac:dyDescent="0.2">
      <c r="A13" s="29" t="s">
        <v>123</v>
      </c>
      <c r="B13" s="30">
        <v>16</v>
      </c>
      <c r="C13" s="30">
        <v>28</v>
      </c>
      <c r="D13" s="17">
        <f t="shared" si="0"/>
        <v>44</v>
      </c>
      <c r="E13" s="30">
        <v>7</v>
      </c>
      <c r="F13" s="30">
        <v>5</v>
      </c>
      <c r="G13" s="17">
        <f t="shared" si="1"/>
        <v>12</v>
      </c>
      <c r="H13" s="16">
        <f t="shared" si="2"/>
        <v>43.75</v>
      </c>
      <c r="I13" s="16">
        <f t="shared" si="2"/>
        <v>17.857142857142858</v>
      </c>
      <c r="J13" s="16">
        <f t="shared" si="3"/>
        <v>27.27272727272727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</row>
    <row r="14" spans="1:42" x14ac:dyDescent="0.2">
      <c r="A14" s="29" t="s">
        <v>124</v>
      </c>
      <c r="B14" s="30">
        <v>5</v>
      </c>
      <c r="C14" s="30">
        <v>14</v>
      </c>
      <c r="D14" s="17">
        <f t="shared" si="0"/>
        <v>19</v>
      </c>
      <c r="E14" s="30">
        <v>5</v>
      </c>
      <c r="F14" s="30">
        <v>14</v>
      </c>
      <c r="G14" s="17">
        <f t="shared" si="1"/>
        <v>19</v>
      </c>
      <c r="H14" s="16">
        <f t="shared" si="2"/>
        <v>100</v>
      </c>
      <c r="I14" s="16">
        <f t="shared" si="2"/>
        <v>100</v>
      </c>
      <c r="J14" s="16">
        <f t="shared" si="3"/>
        <v>100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</row>
    <row r="15" spans="1:42" x14ac:dyDescent="0.2">
      <c r="A15" s="29" t="s">
        <v>125</v>
      </c>
      <c r="B15" s="30">
        <v>9</v>
      </c>
      <c r="C15" s="30">
        <v>17</v>
      </c>
      <c r="D15" s="17">
        <f t="shared" si="0"/>
        <v>26</v>
      </c>
      <c r="E15" s="30">
        <v>9</v>
      </c>
      <c r="F15" s="30">
        <v>17</v>
      </c>
      <c r="G15" s="17">
        <f t="shared" si="1"/>
        <v>26</v>
      </c>
      <c r="H15" s="16">
        <f t="shared" si="2"/>
        <v>100</v>
      </c>
      <c r="I15" s="16">
        <f t="shared" si="2"/>
        <v>100</v>
      </c>
      <c r="J15" s="16">
        <f t="shared" si="3"/>
        <v>100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</row>
    <row r="16" spans="1:42" x14ac:dyDescent="0.2">
      <c r="A16" s="29" t="s">
        <v>126</v>
      </c>
      <c r="B16" s="30">
        <v>8</v>
      </c>
      <c r="C16" s="30">
        <v>18</v>
      </c>
      <c r="D16" s="17">
        <f t="shared" si="0"/>
        <v>26</v>
      </c>
      <c r="E16" s="30">
        <v>8</v>
      </c>
      <c r="F16" s="30">
        <v>16</v>
      </c>
      <c r="G16" s="17">
        <f t="shared" si="1"/>
        <v>24</v>
      </c>
      <c r="H16" s="16">
        <f t="shared" si="2"/>
        <v>100</v>
      </c>
      <c r="I16" s="16">
        <f t="shared" si="2"/>
        <v>88.888888888888886</v>
      </c>
      <c r="J16" s="16">
        <f t="shared" si="3"/>
        <v>92.307692307692307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</row>
    <row r="17" spans="1:42" x14ac:dyDescent="0.2">
      <c r="A17" s="29" t="s">
        <v>127</v>
      </c>
      <c r="B17" s="30">
        <v>7</v>
      </c>
      <c r="C17" s="30">
        <v>3</v>
      </c>
      <c r="D17" s="17">
        <f t="shared" si="0"/>
        <v>10</v>
      </c>
      <c r="E17" s="30">
        <v>6</v>
      </c>
      <c r="F17" s="30">
        <v>3</v>
      </c>
      <c r="G17" s="17">
        <f t="shared" si="1"/>
        <v>9</v>
      </c>
      <c r="H17" s="16">
        <f t="shared" si="2"/>
        <v>85.714285714285708</v>
      </c>
      <c r="I17" s="16">
        <f t="shared" si="2"/>
        <v>100</v>
      </c>
      <c r="J17" s="16">
        <f t="shared" si="3"/>
        <v>90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</row>
    <row r="18" spans="1:42" x14ac:dyDescent="0.2">
      <c r="A18" s="23" t="s">
        <v>128</v>
      </c>
      <c r="B18" s="30">
        <v>12</v>
      </c>
      <c r="C18" s="30">
        <v>11</v>
      </c>
      <c r="D18" s="17">
        <f t="shared" si="0"/>
        <v>23</v>
      </c>
      <c r="E18" s="30">
        <v>11</v>
      </c>
      <c r="F18" s="30">
        <v>8</v>
      </c>
      <c r="G18" s="17">
        <f t="shared" si="1"/>
        <v>19</v>
      </c>
      <c r="H18" s="16">
        <f t="shared" si="2"/>
        <v>91.666666666666657</v>
      </c>
      <c r="I18" s="16">
        <f t="shared" si="2"/>
        <v>72.727272727272734</v>
      </c>
      <c r="J18" s="16">
        <f t="shared" si="3"/>
        <v>82.608695652173907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</row>
    <row r="19" spans="1:42" x14ac:dyDescent="0.2">
      <c r="A19" s="29" t="s">
        <v>129</v>
      </c>
      <c r="B19" s="31">
        <v>6</v>
      </c>
      <c r="C19" s="31">
        <v>10</v>
      </c>
      <c r="D19" s="17">
        <f t="shared" si="0"/>
        <v>16</v>
      </c>
      <c r="E19" s="31">
        <v>1</v>
      </c>
      <c r="F19" s="31">
        <v>4</v>
      </c>
      <c r="G19" s="17">
        <f t="shared" si="1"/>
        <v>5</v>
      </c>
      <c r="H19" s="16">
        <f t="shared" si="2"/>
        <v>16.666666666666664</v>
      </c>
      <c r="I19" s="16">
        <f t="shared" si="2"/>
        <v>40</v>
      </c>
      <c r="J19" s="16">
        <f t="shared" si="2"/>
        <v>31.25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</row>
    <row r="20" spans="1:42" x14ac:dyDescent="0.2">
      <c r="A20" s="17" t="s">
        <v>24</v>
      </c>
      <c r="B20" s="17">
        <f>SUM(B4:B19)</f>
        <v>203</v>
      </c>
      <c r="C20" s="17">
        <f>SUM(C4:C19)</f>
        <v>336</v>
      </c>
      <c r="D20" s="17">
        <f>B20+C20</f>
        <v>539</v>
      </c>
      <c r="E20" s="17">
        <f>SUM(E4:E19)</f>
        <v>155</v>
      </c>
      <c r="F20" s="17">
        <f>SUM(F4:F19)</f>
        <v>228</v>
      </c>
      <c r="G20" s="17">
        <f>E20+F20</f>
        <v>383</v>
      </c>
      <c r="H20" s="16">
        <f t="shared" si="2"/>
        <v>76.354679802955658</v>
      </c>
      <c r="I20" s="16">
        <f t="shared" si="2"/>
        <v>67.857142857142861</v>
      </c>
      <c r="J20" s="16">
        <f t="shared" si="2"/>
        <v>71.057513914656766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</row>
    <row r="21" spans="1:42" x14ac:dyDescent="0.2">
      <c r="A21" s="4"/>
      <c r="B21" s="1"/>
      <c r="C21" s="1"/>
      <c r="D21" s="1"/>
      <c r="E21" s="1"/>
      <c r="F21" s="1"/>
      <c r="G21" s="1"/>
      <c r="H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</row>
    <row r="22" spans="1:42" x14ac:dyDescent="0.2">
      <c r="A22" s="4"/>
      <c r="B22" s="1"/>
      <c r="C22" s="1"/>
      <c r="D22" s="1"/>
      <c r="E22" s="1"/>
      <c r="F22" s="1"/>
      <c r="G22" s="1"/>
      <c r="H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</row>
    <row r="23" spans="1:42" x14ac:dyDescent="0.2">
      <c r="A23" s="55" t="s">
        <v>46</v>
      </c>
      <c r="B23" s="55"/>
      <c r="C23" s="55"/>
      <c r="D23" s="55"/>
      <c r="E23" s="55"/>
      <c r="F23" s="55"/>
      <c r="G23" s="55"/>
      <c r="H23" s="55"/>
      <c r="I23" s="55"/>
      <c r="J23" s="55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</row>
    <row r="24" spans="1:42" x14ac:dyDescent="0.2">
      <c r="A24" s="57" t="s">
        <v>145</v>
      </c>
      <c r="B24" s="56" t="s">
        <v>23</v>
      </c>
      <c r="C24" s="56"/>
      <c r="D24" s="56"/>
      <c r="E24" s="56" t="s">
        <v>15</v>
      </c>
      <c r="F24" s="56"/>
      <c r="G24" s="56"/>
      <c r="H24" s="58" t="s">
        <v>22</v>
      </c>
      <c r="I24" s="58"/>
      <c r="J24" s="58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</row>
    <row r="25" spans="1:42" x14ac:dyDescent="0.2">
      <c r="A25" s="57"/>
      <c r="B25" s="14" t="s">
        <v>17</v>
      </c>
      <c r="C25" s="14" t="s">
        <v>18</v>
      </c>
      <c r="D25" s="17" t="s">
        <v>19</v>
      </c>
      <c r="E25" s="14" t="s">
        <v>17</v>
      </c>
      <c r="F25" s="14" t="s">
        <v>18</v>
      </c>
      <c r="G25" s="14" t="s">
        <v>19</v>
      </c>
      <c r="H25" s="15" t="s">
        <v>17</v>
      </c>
      <c r="I25" s="15" t="s">
        <v>18</v>
      </c>
      <c r="J25" s="15" t="s">
        <v>19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</row>
    <row r="26" spans="1:42" x14ac:dyDescent="0.2">
      <c r="A26" s="23" t="s">
        <v>130</v>
      </c>
      <c r="B26" s="27">
        <v>24</v>
      </c>
      <c r="C26" s="27">
        <v>15</v>
      </c>
      <c r="D26" s="17">
        <f>B26+C26</f>
        <v>39</v>
      </c>
      <c r="E26" s="27">
        <v>16</v>
      </c>
      <c r="F26" s="27">
        <v>10</v>
      </c>
      <c r="G26" s="17">
        <f>E26+F26</f>
        <v>26</v>
      </c>
      <c r="H26" s="16">
        <f>E26/B26*100</f>
        <v>66.666666666666657</v>
      </c>
      <c r="I26" s="16">
        <f>F26/C26*100</f>
        <v>66.666666666666657</v>
      </c>
      <c r="J26" s="16">
        <f>G26/D26*100</f>
        <v>66.666666666666657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</row>
    <row r="27" spans="1:42" x14ac:dyDescent="0.2">
      <c r="A27" s="23" t="s">
        <v>131</v>
      </c>
      <c r="B27" s="27">
        <v>41</v>
      </c>
      <c r="C27" s="27">
        <v>19</v>
      </c>
      <c r="D27" s="17">
        <f t="shared" ref="D27:D38" si="4">B27+C27</f>
        <v>60</v>
      </c>
      <c r="E27" s="27">
        <v>41</v>
      </c>
      <c r="F27" s="27">
        <v>17</v>
      </c>
      <c r="G27" s="17">
        <f t="shared" ref="G27:G38" si="5">E27+F27</f>
        <v>58</v>
      </c>
      <c r="H27" s="16">
        <f t="shared" ref="H27:J39" si="6">E27/B27*100</f>
        <v>100</v>
      </c>
      <c r="I27" s="16">
        <f t="shared" si="6"/>
        <v>89.473684210526315</v>
      </c>
      <c r="J27" s="16">
        <f t="shared" si="6"/>
        <v>96.666666666666671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</row>
    <row r="28" spans="1:42" x14ac:dyDescent="0.2">
      <c r="A28" s="23" t="s">
        <v>132</v>
      </c>
      <c r="B28" s="27">
        <v>13</v>
      </c>
      <c r="C28" s="27">
        <v>39</v>
      </c>
      <c r="D28" s="17">
        <f t="shared" si="4"/>
        <v>52</v>
      </c>
      <c r="E28" s="27">
        <v>13</v>
      </c>
      <c r="F28" s="27">
        <v>35</v>
      </c>
      <c r="G28" s="17">
        <f t="shared" si="5"/>
        <v>48</v>
      </c>
      <c r="H28" s="16">
        <f t="shared" si="6"/>
        <v>100</v>
      </c>
      <c r="I28" s="16">
        <f t="shared" si="6"/>
        <v>89.743589743589752</v>
      </c>
      <c r="J28" s="16">
        <f t="shared" si="6"/>
        <v>92.307692307692307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</row>
    <row r="29" spans="1:42" x14ac:dyDescent="0.2">
      <c r="A29" s="23" t="s">
        <v>133</v>
      </c>
      <c r="B29" s="27">
        <v>22</v>
      </c>
      <c r="C29" s="27">
        <v>13</v>
      </c>
      <c r="D29" s="17">
        <f t="shared" si="4"/>
        <v>35</v>
      </c>
      <c r="E29" s="27">
        <v>18</v>
      </c>
      <c r="F29" s="27">
        <v>8</v>
      </c>
      <c r="G29" s="17">
        <f t="shared" si="5"/>
        <v>26</v>
      </c>
      <c r="H29" s="16">
        <f t="shared" si="6"/>
        <v>81.818181818181827</v>
      </c>
      <c r="I29" s="16">
        <f t="shared" si="6"/>
        <v>61.53846153846154</v>
      </c>
      <c r="J29" s="16">
        <f t="shared" si="6"/>
        <v>74.285714285714292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</row>
    <row r="30" spans="1:42" x14ac:dyDescent="0.2">
      <c r="A30" s="23" t="s">
        <v>134</v>
      </c>
      <c r="B30" s="27">
        <v>32</v>
      </c>
      <c r="C30" s="27">
        <v>25</v>
      </c>
      <c r="D30" s="17">
        <f t="shared" si="4"/>
        <v>57</v>
      </c>
      <c r="E30" s="27">
        <v>16</v>
      </c>
      <c r="F30" s="27">
        <v>6</v>
      </c>
      <c r="G30" s="17">
        <f t="shared" si="5"/>
        <v>22</v>
      </c>
      <c r="H30" s="16">
        <f t="shared" si="6"/>
        <v>50</v>
      </c>
      <c r="I30" s="16">
        <f t="shared" si="6"/>
        <v>24</v>
      </c>
      <c r="J30" s="16">
        <f t="shared" si="6"/>
        <v>38.596491228070171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</row>
    <row r="31" spans="1:42" x14ac:dyDescent="0.2">
      <c r="A31" s="23" t="s">
        <v>135</v>
      </c>
      <c r="B31" s="27">
        <v>19</v>
      </c>
      <c r="C31" s="27">
        <v>8</v>
      </c>
      <c r="D31" s="17">
        <f t="shared" si="4"/>
        <v>27</v>
      </c>
      <c r="E31" s="27">
        <v>14</v>
      </c>
      <c r="F31" s="27">
        <v>5</v>
      </c>
      <c r="G31" s="17">
        <f t="shared" si="5"/>
        <v>19</v>
      </c>
      <c r="H31" s="16">
        <f t="shared" si="6"/>
        <v>73.68421052631578</v>
      </c>
      <c r="I31" s="16">
        <f t="shared" si="6"/>
        <v>62.5</v>
      </c>
      <c r="J31" s="16">
        <f t="shared" si="6"/>
        <v>70.370370370370367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</row>
    <row r="32" spans="1:42" x14ac:dyDescent="0.2">
      <c r="A32" s="23" t="s">
        <v>120</v>
      </c>
      <c r="B32" s="27">
        <v>27</v>
      </c>
      <c r="C32" s="27">
        <v>18</v>
      </c>
      <c r="D32" s="17">
        <f t="shared" si="4"/>
        <v>45</v>
      </c>
      <c r="E32" s="27">
        <v>19</v>
      </c>
      <c r="F32" s="27">
        <v>15</v>
      </c>
      <c r="G32" s="17">
        <f t="shared" si="5"/>
        <v>34</v>
      </c>
      <c r="H32" s="16">
        <f t="shared" si="6"/>
        <v>70.370370370370367</v>
      </c>
      <c r="I32" s="16">
        <f t="shared" si="6"/>
        <v>83.333333333333343</v>
      </c>
      <c r="J32" s="16">
        <f t="shared" si="6"/>
        <v>75.555555555555557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</row>
    <row r="33" spans="1:42" x14ac:dyDescent="0.2">
      <c r="A33" s="23" t="s">
        <v>136</v>
      </c>
      <c r="B33" s="27">
        <v>20</v>
      </c>
      <c r="C33" s="27">
        <v>10</v>
      </c>
      <c r="D33" s="17">
        <f t="shared" si="4"/>
        <v>30</v>
      </c>
      <c r="E33" s="27">
        <v>11</v>
      </c>
      <c r="F33" s="27">
        <v>1</v>
      </c>
      <c r="G33" s="17">
        <f t="shared" si="5"/>
        <v>12</v>
      </c>
      <c r="H33" s="16">
        <f t="shared" si="6"/>
        <v>55.000000000000007</v>
      </c>
      <c r="I33" s="16">
        <f t="shared" si="6"/>
        <v>10</v>
      </c>
      <c r="J33" s="16">
        <f t="shared" si="6"/>
        <v>40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</row>
    <row r="34" spans="1:42" x14ac:dyDescent="0.2">
      <c r="A34" s="24" t="s">
        <v>137</v>
      </c>
      <c r="B34" s="27">
        <v>26</v>
      </c>
      <c r="C34" s="27">
        <v>32</v>
      </c>
      <c r="D34" s="17">
        <f t="shared" si="4"/>
        <v>58</v>
      </c>
      <c r="E34" s="27">
        <v>11</v>
      </c>
      <c r="F34" s="27">
        <v>16</v>
      </c>
      <c r="G34" s="17">
        <f t="shared" si="5"/>
        <v>27</v>
      </c>
      <c r="H34" s="16">
        <f t="shared" si="6"/>
        <v>42.307692307692307</v>
      </c>
      <c r="I34" s="16">
        <f t="shared" si="6"/>
        <v>50</v>
      </c>
      <c r="J34" s="16">
        <f t="shared" si="6"/>
        <v>46.551724137931032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</row>
    <row r="35" spans="1:42" x14ac:dyDescent="0.2">
      <c r="A35" s="23" t="s">
        <v>123</v>
      </c>
      <c r="B35" s="27">
        <v>25</v>
      </c>
      <c r="C35" s="27">
        <v>12</v>
      </c>
      <c r="D35" s="17">
        <f t="shared" si="4"/>
        <v>37</v>
      </c>
      <c r="E35" s="27">
        <v>12</v>
      </c>
      <c r="F35" s="27">
        <v>6</v>
      </c>
      <c r="G35" s="17">
        <f t="shared" si="5"/>
        <v>18</v>
      </c>
      <c r="H35" s="16">
        <f t="shared" si="6"/>
        <v>48</v>
      </c>
      <c r="I35" s="16">
        <f t="shared" si="6"/>
        <v>50</v>
      </c>
      <c r="J35" s="16">
        <f t="shared" si="6"/>
        <v>48.648648648648653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</row>
    <row r="36" spans="1:42" x14ac:dyDescent="0.2">
      <c r="A36" s="23" t="s">
        <v>138</v>
      </c>
      <c r="B36" s="27">
        <v>17</v>
      </c>
      <c r="C36" s="27">
        <v>11</v>
      </c>
      <c r="D36" s="17">
        <f t="shared" si="4"/>
        <v>28</v>
      </c>
      <c r="E36" s="27">
        <v>14</v>
      </c>
      <c r="F36" s="27">
        <v>7</v>
      </c>
      <c r="G36" s="17">
        <f t="shared" si="5"/>
        <v>21</v>
      </c>
      <c r="H36" s="16">
        <f t="shared" si="6"/>
        <v>82.35294117647058</v>
      </c>
      <c r="I36" s="16">
        <f t="shared" si="6"/>
        <v>63.636363636363633</v>
      </c>
      <c r="J36" s="16">
        <f t="shared" si="6"/>
        <v>75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</row>
    <row r="37" spans="1:42" x14ac:dyDescent="0.2">
      <c r="A37" s="23" t="s">
        <v>139</v>
      </c>
      <c r="B37" s="27">
        <v>17</v>
      </c>
      <c r="C37" s="27">
        <v>11</v>
      </c>
      <c r="D37" s="17">
        <f t="shared" si="4"/>
        <v>28</v>
      </c>
      <c r="E37" s="27">
        <v>10</v>
      </c>
      <c r="F37" s="27">
        <v>8</v>
      </c>
      <c r="G37" s="17">
        <f t="shared" si="5"/>
        <v>18</v>
      </c>
      <c r="H37" s="16">
        <f t="shared" si="6"/>
        <v>58.82352941176471</v>
      </c>
      <c r="I37" s="16">
        <f t="shared" si="6"/>
        <v>72.727272727272734</v>
      </c>
      <c r="J37" s="16">
        <f t="shared" si="6"/>
        <v>64.285714285714292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</row>
    <row r="38" spans="1:42" x14ac:dyDescent="0.2">
      <c r="A38" s="23" t="s">
        <v>128</v>
      </c>
      <c r="B38" s="27">
        <v>6</v>
      </c>
      <c r="C38" s="27">
        <v>5</v>
      </c>
      <c r="D38" s="17">
        <f t="shared" si="4"/>
        <v>11</v>
      </c>
      <c r="E38" s="27">
        <v>4</v>
      </c>
      <c r="F38" s="27">
        <v>1</v>
      </c>
      <c r="G38" s="17">
        <f t="shared" si="5"/>
        <v>5</v>
      </c>
      <c r="H38" s="16">
        <f t="shared" si="6"/>
        <v>66.666666666666657</v>
      </c>
      <c r="I38" s="16">
        <f t="shared" si="6"/>
        <v>20</v>
      </c>
      <c r="J38" s="16">
        <f t="shared" si="6"/>
        <v>45.454545454545453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</row>
    <row r="39" spans="1:42" x14ac:dyDescent="0.2">
      <c r="A39" s="17" t="s">
        <v>24</v>
      </c>
      <c r="B39" s="17">
        <f>SUM(B26:B38)</f>
        <v>289</v>
      </c>
      <c r="C39" s="17">
        <f>SUM(C26:C38)</f>
        <v>218</v>
      </c>
      <c r="D39" s="17">
        <f>B39+C39</f>
        <v>507</v>
      </c>
      <c r="E39" s="17">
        <f>SUM(E26:E38)</f>
        <v>199</v>
      </c>
      <c r="F39" s="17">
        <f>SUM(F26:F38)</f>
        <v>135</v>
      </c>
      <c r="G39" s="17">
        <f>E39+F39</f>
        <v>334</v>
      </c>
      <c r="H39" s="16">
        <f t="shared" si="6"/>
        <v>68.858131487889267</v>
      </c>
      <c r="I39" s="16">
        <f t="shared" si="6"/>
        <v>61.926605504587151</v>
      </c>
      <c r="J39" s="16">
        <f t="shared" si="6"/>
        <v>65.87771203155819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</row>
    <row r="40" spans="1:42" x14ac:dyDescent="0.2">
      <c r="A40" s="4"/>
      <c r="B40" s="1"/>
      <c r="C40" s="1"/>
      <c r="D40" s="1"/>
      <c r="E40" s="1"/>
      <c r="F40" s="1"/>
      <c r="G40" s="1"/>
      <c r="H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</row>
    <row r="41" spans="1:42" x14ac:dyDescent="0.2">
      <c r="A41" s="4"/>
      <c r="B41" s="1"/>
      <c r="C41" s="1"/>
      <c r="D41" s="1"/>
      <c r="E41" s="1"/>
      <c r="F41" s="1"/>
      <c r="G41" s="1"/>
      <c r="H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</row>
    <row r="42" spans="1:42" x14ac:dyDescent="0.2">
      <c r="A42" s="55" t="s">
        <v>140</v>
      </c>
      <c r="B42" s="55"/>
      <c r="C42" s="55"/>
      <c r="D42" s="55"/>
      <c r="E42" s="55"/>
      <c r="F42" s="55"/>
      <c r="G42" s="55"/>
      <c r="H42" s="55"/>
      <c r="I42" s="55"/>
      <c r="J42" s="55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</row>
    <row r="43" spans="1:42" x14ac:dyDescent="0.2">
      <c r="A43" s="57" t="s">
        <v>145</v>
      </c>
      <c r="B43" s="56" t="s">
        <v>23</v>
      </c>
      <c r="C43" s="56"/>
      <c r="D43" s="56"/>
      <c r="E43" s="56" t="s">
        <v>15</v>
      </c>
      <c r="F43" s="56"/>
      <c r="G43" s="56"/>
      <c r="H43" s="58" t="s">
        <v>22</v>
      </c>
      <c r="I43" s="58"/>
      <c r="J43" s="58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</row>
    <row r="44" spans="1:42" x14ac:dyDescent="0.2">
      <c r="A44" s="57"/>
      <c r="B44" s="14" t="s">
        <v>17</v>
      </c>
      <c r="C44" s="14" t="s">
        <v>18</v>
      </c>
      <c r="D44" s="17" t="s">
        <v>19</v>
      </c>
      <c r="E44" s="14" t="s">
        <v>17</v>
      </c>
      <c r="F44" s="14" t="s">
        <v>18</v>
      </c>
      <c r="G44" s="14" t="s">
        <v>19</v>
      </c>
      <c r="H44" s="15" t="s">
        <v>17</v>
      </c>
      <c r="I44" s="15" t="s">
        <v>18</v>
      </c>
      <c r="J44" s="15" t="s">
        <v>19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</row>
    <row r="45" spans="1:42" x14ac:dyDescent="0.2">
      <c r="A45" s="34" t="s">
        <v>135</v>
      </c>
      <c r="B45" s="28">
        <v>4</v>
      </c>
      <c r="C45" s="27">
        <v>2</v>
      </c>
      <c r="D45" s="17">
        <f>B45+C45</f>
        <v>6</v>
      </c>
      <c r="E45" s="27">
        <v>4</v>
      </c>
      <c r="F45" s="27">
        <v>2</v>
      </c>
      <c r="G45" s="17">
        <f>E45+F45</f>
        <v>6</v>
      </c>
      <c r="H45" s="16">
        <f>E45/B45*100</f>
        <v>100</v>
      </c>
      <c r="I45" s="16">
        <f>F45/C45*100</f>
        <v>100</v>
      </c>
      <c r="J45" s="16">
        <f>G45/D45*100</f>
        <v>100</v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</row>
    <row r="46" spans="1:42" x14ac:dyDescent="0.2">
      <c r="A46" s="17" t="s">
        <v>24</v>
      </c>
      <c r="B46" s="17">
        <f>SUM(B45:B45)</f>
        <v>4</v>
      </c>
      <c r="C46" s="17">
        <f>SUM(C45:C45)</f>
        <v>2</v>
      </c>
      <c r="D46" s="17">
        <f>B46+C46</f>
        <v>6</v>
      </c>
      <c r="E46" s="17">
        <f>SUM(E45:E45)</f>
        <v>4</v>
      </c>
      <c r="F46" s="17">
        <f>SUM(F45:F45)</f>
        <v>2</v>
      </c>
      <c r="G46" s="17">
        <f>E46+F46</f>
        <v>6</v>
      </c>
      <c r="H46" s="16">
        <f>E46/B46*100</f>
        <v>100</v>
      </c>
      <c r="I46" s="16">
        <f t="shared" ref="I46:J46" si="7">F46/C46*100</f>
        <v>100</v>
      </c>
      <c r="J46" s="16">
        <f t="shared" si="7"/>
        <v>100</v>
      </c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</row>
    <row r="47" spans="1:42" x14ac:dyDescent="0.2">
      <c r="A47" s="4"/>
      <c r="B47" s="1"/>
      <c r="C47" s="1"/>
      <c r="D47" s="1"/>
      <c r="E47" s="1"/>
      <c r="F47" s="1"/>
      <c r="G47" s="1"/>
      <c r="H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</row>
    <row r="48" spans="1:42" x14ac:dyDescent="0.2">
      <c r="A48" s="55" t="s">
        <v>61</v>
      </c>
      <c r="B48" s="55"/>
      <c r="C48" s="55"/>
      <c r="D48" s="55"/>
      <c r="E48" s="55"/>
      <c r="F48" s="55"/>
      <c r="G48" s="55"/>
      <c r="H48" s="55"/>
      <c r="I48" s="55"/>
      <c r="J48" s="55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</row>
    <row r="49" spans="1:42" x14ac:dyDescent="0.2">
      <c r="A49" s="57" t="s">
        <v>145</v>
      </c>
      <c r="B49" s="56" t="s">
        <v>23</v>
      </c>
      <c r="C49" s="56"/>
      <c r="D49" s="56"/>
      <c r="E49" s="56" t="s">
        <v>15</v>
      </c>
      <c r="F49" s="56"/>
      <c r="G49" s="56"/>
      <c r="H49" s="58" t="s">
        <v>22</v>
      </c>
      <c r="I49" s="58"/>
      <c r="J49" s="58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</row>
    <row r="50" spans="1:42" x14ac:dyDescent="0.2">
      <c r="A50" s="57"/>
      <c r="B50" s="14" t="s">
        <v>17</v>
      </c>
      <c r="C50" s="14" t="s">
        <v>18</v>
      </c>
      <c r="D50" s="17" t="s">
        <v>19</v>
      </c>
      <c r="E50" s="14" t="s">
        <v>17</v>
      </c>
      <c r="F50" s="14" t="s">
        <v>18</v>
      </c>
      <c r="G50" s="14" t="s">
        <v>19</v>
      </c>
      <c r="H50" s="15" t="s">
        <v>17</v>
      </c>
      <c r="I50" s="15" t="s">
        <v>18</v>
      </c>
      <c r="J50" s="15" t="s">
        <v>19</v>
      </c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</row>
    <row r="51" spans="1:42" x14ac:dyDescent="0.2">
      <c r="A51" s="35" t="s">
        <v>132</v>
      </c>
      <c r="B51" s="32">
        <v>7</v>
      </c>
      <c r="C51" s="32">
        <v>31</v>
      </c>
      <c r="D51" s="17">
        <f t="shared" ref="D51" si="8">B51+C51</f>
        <v>38</v>
      </c>
      <c r="E51" s="32">
        <v>7</v>
      </c>
      <c r="F51" s="32">
        <v>22</v>
      </c>
      <c r="G51" s="17">
        <f>E51+F51</f>
        <v>29</v>
      </c>
      <c r="H51" s="16">
        <f>E51/B51*100</f>
        <v>100</v>
      </c>
      <c r="I51" s="16">
        <f>F51/C51*100</f>
        <v>70.967741935483872</v>
      </c>
      <c r="J51" s="16">
        <f>G51/D51*100</f>
        <v>76.31578947368422</v>
      </c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</row>
    <row r="52" spans="1:42" x14ac:dyDescent="0.2">
      <c r="A52" s="17" t="s">
        <v>24</v>
      </c>
      <c r="B52" s="17">
        <f>SUM(B51:B51)</f>
        <v>7</v>
      </c>
      <c r="C52" s="17">
        <f>SUM(C51:C51)</f>
        <v>31</v>
      </c>
      <c r="D52" s="17">
        <f>B52+C52</f>
        <v>38</v>
      </c>
      <c r="E52" s="17">
        <f>SUM(E51:E51)</f>
        <v>7</v>
      </c>
      <c r="F52" s="17">
        <f>SUM(F51:F51)</f>
        <v>22</v>
      </c>
      <c r="G52" s="17">
        <f>E52+F52</f>
        <v>29</v>
      </c>
      <c r="H52" s="16">
        <f t="shared" ref="H52" si="9">E52/B52*100</f>
        <v>100</v>
      </c>
      <c r="I52" s="16">
        <f t="shared" ref="I52:J52" si="10">F52/C52*100</f>
        <v>70.967741935483872</v>
      </c>
      <c r="J52" s="16">
        <f t="shared" si="10"/>
        <v>76.31578947368422</v>
      </c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</row>
    <row r="53" spans="1:42" x14ac:dyDescent="0.2">
      <c r="A53" s="4"/>
      <c r="B53" s="1"/>
      <c r="C53" s="1"/>
      <c r="D53" s="1"/>
      <c r="E53" s="1"/>
      <c r="F53" s="1"/>
      <c r="G53" s="1"/>
      <c r="H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</row>
    <row r="54" spans="1:42" x14ac:dyDescent="0.2">
      <c r="A54" s="4"/>
      <c r="B54" s="1"/>
      <c r="C54" s="1"/>
      <c r="D54" s="1"/>
      <c r="E54" s="1"/>
      <c r="F54" s="1"/>
      <c r="G54" s="1"/>
      <c r="H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</row>
    <row r="55" spans="1:42" x14ac:dyDescent="0.2">
      <c r="A55" s="55" t="s">
        <v>73</v>
      </c>
      <c r="B55" s="55"/>
      <c r="C55" s="55"/>
      <c r="D55" s="55"/>
      <c r="E55" s="55"/>
      <c r="F55" s="55"/>
      <c r="G55" s="55"/>
      <c r="H55" s="55"/>
      <c r="I55" s="55"/>
      <c r="J55" s="55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</row>
    <row r="56" spans="1:42" x14ac:dyDescent="0.2">
      <c r="A56" s="57"/>
      <c r="B56" s="56" t="s">
        <v>23</v>
      </c>
      <c r="C56" s="56"/>
      <c r="D56" s="56"/>
      <c r="E56" s="56" t="s">
        <v>15</v>
      </c>
      <c r="F56" s="56"/>
      <c r="G56" s="56"/>
      <c r="H56" s="58" t="s">
        <v>22</v>
      </c>
      <c r="I56" s="58"/>
      <c r="J56" s="58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</row>
    <row r="57" spans="1:42" x14ac:dyDescent="0.2">
      <c r="A57" s="57"/>
      <c r="B57" s="14" t="s">
        <v>17</v>
      </c>
      <c r="C57" s="14" t="s">
        <v>18</v>
      </c>
      <c r="D57" s="17" t="s">
        <v>19</v>
      </c>
      <c r="E57" s="14" t="s">
        <v>17</v>
      </c>
      <c r="F57" s="14" t="s">
        <v>18</v>
      </c>
      <c r="G57" s="14" t="s">
        <v>19</v>
      </c>
      <c r="H57" s="15" t="s">
        <v>17</v>
      </c>
      <c r="I57" s="15" t="s">
        <v>18</v>
      </c>
      <c r="J57" s="15" t="s">
        <v>19</v>
      </c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</row>
    <row r="58" spans="1:42" s="39" customFormat="1" ht="39.75" customHeight="1" x14ac:dyDescent="0.2">
      <c r="A58" s="36" t="s">
        <v>24</v>
      </c>
      <c r="B58" s="36">
        <f>B20+B39+B46+B52</f>
        <v>503</v>
      </c>
      <c r="C58" s="36">
        <f t="shared" ref="C58:G58" si="11">C20+C39+C46+C52</f>
        <v>587</v>
      </c>
      <c r="D58" s="36">
        <f t="shared" si="11"/>
        <v>1090</v>
      </c>
      <c r="E58" s="36">
        <f t="shared" si="11"/>
        <v>365</v>
      </c>
      <c r="F58" s="36">
        <f t="shared" si="11"/>
        <v>387</v>
      </c>
      <c r="G58" s="36">
        <f t="shared" si="11"/>
        <v>752</v>
      </c>
      <c r="H58" s="37">
        <f t="shared" ref="H58:J58" si="12">E58/B58*100</f>
        <v>72.564612326043743</v>
      </c>
      <c r="I58" s="37">
        <f t="shared" si="12"/>
        <v>65.928449744463364</v>
      </c>
      <c r="J58" s="37">
        <f t="shared" si="12"/>
        <v>68.9908256880734</v>
      </c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</row>
  </sheetData>
  <mergeCells count="25">
    <mergeCell ref="A55:J55"/>
    <mergeCell ref="A56:A57"/>
    <mergeCell ref="B56:D56"/>
    <mergeCell ref="E56:G56"/>
    <mergeCell ref="H56:J56"/>
    <mergeCell ref="A48:J48"/>
    <mergeCell ref="A49:A50"/>
    <mergeCell ref="B49:D49"/>
    <mergeCell ref="E49:G49"/>
    <mergeCell ref="H49:J49"/>
    <mergeCell ref="A42:J42"/>
    <mergeCell ref="A43:A44"/>
    <mergeCell ref="B43:D43"/>
    <mergeCell ref="E43:G43"/>
    <mergeCell ref="H43:J43"/>
    <mergeCell ref="A23:J23"/>
    <mergeCell ref="A24:A25"/>
    <mergeCell ref="B24:D24"/>
    <mergeCell ref="E24:G24"/>
    <mergeCell ref="H24:J24"/>
    <mergeCell ref="A1:J1"/>
    <mergeCell ref="A2:A3"/>
    <mergeCell ref="B2:D2"/>
    <mergeCell ref="E2:G2"/>
    <mergeCell ref="H2:J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AP22"/>
  <sheetViews>
    <sheetView workbookViewId="0">
      <selection activeCell="A11" sqref="A11:A12"/>
    </sheetView>
  </sheetViews>
  <sheetFormatPr defaultColWidth="10.76171875" defaultRowHeight="15" x14ac:dyDescent="0.2"/>
  <cols>
    <col min="1" max="1" width="42.91015625" style="2" customWidth="1"/>
    <col min="2" max="7" width="9.68359375" style="2" customWidth="1"/>
    <col min="8" max="9" width="9.68359375" style="1" customWidth="1"/>
    <col min="10" max="10" width="9.68359375" customWidth="1"/>
  </cols>
  <sheetData>
    <row r="1" spans="1:42" x14ac:dyDescent="0.2">
      <c r="A1" s="55" t="s">
        <v>51</v>
      </c>
      <c r="B1" s="55"/>
      <c r="C1" s="55"/>
      <c r="D1" s="55"/>
      <c r="E1" s="55"/>
      <c r="F1" s="55"/>
      <c r="G1" s="55"/>
      <c r="H1" s="55"/>
      <c r="I1" s="55"/>
      <c r="J1" s="55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2">
      <c r="A2" s="57" t="s">
        <v>145</v>
      </c>
      <c r="B2" s="56" t="s">
        <v>23</v>
      </c>
      <c r="C2" s="56"/>
      <c r="D2" s="56"/>
      <c r="E2" s="56" t="s">
        <v>15</v>
      </c>
      <c r="F2" s="56"/>
      <c r="G2" s="56"/>
      <c r="H2" s="58" t="s">
        <v>22</v>
      </c>
      <c r="I2" s="58"/>
      <c r="J2" s="58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42" x14ac:dyDescent="0.2">
      <c r="A3" s="57"/>
      <c r="B3" s="14" t="s">
        <v>17</v>
      </c>
      <c r="C3" s="14" t="s">
        <v>18</v>
      </c>
      <c r="D3" s="17" t="s">
        <v>19</v>
      </c>
      <c r="E3" s="14" t="s">
        <v>17</v>
      </c>
      <c r="F3" s="14" t="s">
        <v>18</v>
      </c>
      <c r="G3" s="14" t="s">
        <v>19</v>
      </c>
      <c r="H3" s="15" t="s">
        <v>17</v>
      </c>
      <c r="I3" s="15" t="s">
        <v>18</v>
      </c>
      <c r="J3" s="15" t="s">
        <v>19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</row>
    <row r="4" spans="1:42" x14ac:dyDescent="0.2">
      <c r="A4" s="25" t="s">
        <v>100</v>
      </c>
      <c r="B4" s="30">
        <v>7</v>
      </c>
      <c r="C4" s="30">
        <v>23</v>
      </c>
      <c r="D4" s="17">
        <f>B4+C4</f>
        <v>30</v>
      </c>
      <c r="E4" s="30">
        <v>7</v>
      </c>
      <c r="F4" s="30">
        <v>22</v>
      </c>
      <c r="G4" s="17">
        <f>E4+F4</f>
        <v>29</v>
      </c>
      <c r="H4" s="16">
        <f>E4/B4*100</f>
        <v>100</v>
      </c>
      <c r="I4" s="16">
        <f>F4/C4*100</f>
        <v>95.652173913043484</v>
      </c>
      <c r="J4" s="16">
        <f>G4/D4*100</f>
        <v>96.666666666666671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</row>
    <row r="5" spans="1:42" x14ac:dyDescent="0.2">
      <c r="A5" s="23" t="s">
        <v>97</v>
      </c>
      <c r="B5" s="30">
        <v>10</v>
      </c>
      <c r="C5" s="30">
        <v>14</v>
      </c>
      <c r="D5" s="17">
        <f t="shared" ref="D5:D7" si="0">B5+C5</f>
        <v>24</v>
      </c>
      <c r="E5" s="30">
        <v>9</v>
      </c>
      <c r="F5" s="30">
        <v>9</v>
      </c>
      <c r="G5" s="17">
        <f t="shared" ref="G5:G7" si="1">E5+F5</f>
        <v>18</v>
      </c>
      <c r="H5" s="16">
        <f t="shared" ref="H5:J8" si="2">E5/B5*100</f>
        <v>90</v>
      </c>
      <c r="I5" s="16">
        <f t="shared" si="2"/>
        <v>64.285714285714292</v>
      </c>
      <c r="J5" s="16">
        <f t="shared" si="2"/>
        <v>75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</row>
    <row r="6" spans="1:42" x14ac:dyDescent="0.2">
      <c r="A6" s="23" t="s">
        <v>98</v>
      </c>
      <c r="B6" s="30">
        <v>14</v>
      </c>
      <c r="C6" s="30"/>
      <c r="D6" s="17">
        <f t="shared" si="0"/>
        <v>14</v>
      </c>
      <c r="E6" s="30">
        <v>14</v>
      </c>
      <c r="F6" s="30"/>
      <c r="G6" s="17">
        <f t="shared" si="1"/>
        <v>14</v>
      </c>
      <c r="H6" s="16">
        <f t="shared" si="2"/>
        <v>100</v>
      </c>
      <c r="I6" s="16">
        <v>0</v>
      </c>
      <c r="J6" s="16">
        <f t="shared" si="2"/>
        <v>100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</row>
    <row r="7" spans="1:42" x14ac:dyDescent="0.2">
      <c r="A7" s="29" t="s">
        <v>99</v>
      </c>
      <c r="B7" s="30">
        <v>7</v>
      </c>
      <c r="C7" s="30">
        <v>9</v>
      </c>
      <c r="D7" s="17">
        <f t="shared" si="0"/>
        <v>16</v>
      </c>
      <c r="E7" s="30">
        <v>6</v>
      </c>
      <c r="F7" s="30">
        <v>5</v>
      </c>
      <c r="G7" s="17">
        <f t="shared" si="1"/>
        <v>11</v>
      </c>
      <c r="H7" s="16">
        <f t="shared" si="2"/>
        <v>85.714285714285708</v>
      </c>
      <c r="I7" s="16">
        <f t="shared" si="2"/>
        <v>55.555555555555557</v>
      </c>
      <c r="J7" s="16">
        <f t="shared" si="2"/>
        <v>68.75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</row>
    <row r="8" spans="1:42" x14ac:dyDescent="0.2">
      <c r="A8" s="17" t="s">
        <v>24</v>
      </c>
      <c r="B8" s="17">
        <f>SUM(B4:B7)</f>
        <v>38</v>
      </c>
      <c r="C8" s="17">
        <f>SUM(C4:C7)</f>
        <v>46</v>
      </c>
      <c r="D8" s="17">
        <f>B8+C8</f>
        <v>84</v>
      </c>
      <c r="E8" s="17">
        <f>SUM(E4:E7)</f>
        <v>36</v>
      </c>
      <c r="F8" s="17">
        <f>SUM(F4:F7)</f>
        <v>36</v>
      </c>
      <c r="G8" s="17">
        <f>E8+F8</f>
        <v>72</v>
      </c>
      <c r="H8" s="16">
        <f t="shared" si="2"/>
        <v>94.73684210526315</v>
      </c>
      <c r="I8" s="16">
        <f t="shared" si="2"/>
        <v>78.260869565217391</v>
      </c>
      <c r="J8" s="16">
        <f t="shared" si="2"/>
        <v>85.714285714285708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</row>
    <row r="9" spans="1:42" x14ac:dyDescent="0.2">
      <c r="A9" s="4"/>
      <c r="B9" s="1"/>
      <c r="C9" s="1"/>
      <c r="D9" s="1"/>
      <c r="E9" s="1"/>
      <c r="F9" s="1"/>
      <c r="G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</row>
    <row r="10" spans="1:42" x14ac:dyDescent="0.2">
      <c r="A10" s="55" t="s">
        <v>46</v>
      </c>
      <c r="B10" s="55"/>
      <c r="C10" s="55"/>
      <c r="D10" s="55"/>
      <c r="E10" s="55"/>
      <c r="F10" s="55"/>
      <c r="G10" s="55"/>
      <c r="H10" s="55"/>
      <c r="I10" s="55"/>
      <c r="J10" s="55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</row>
    <row r="11" spans="1:42" x14ac:dyDescent="0.2">
      <c r="A11" s="57" t="s">
        <v>145</v>
      </c>
      <c r="B11" s="56" t="s">
        <v>23</v>
      </c>
      <c r="C11" s="56"/>
      <c r="D11" s="56"/>
      <c r="E11" s="56" t="s">
        <v>15</v>
      </c>
      <c r="F11" s="56"/>
      <c r="G11" s="56"/>
      <c r="H11" s="58" t="s">
        <v>22</v>
      </c>
      <c r="I11" s="58"/>
      <c r="J11" s="58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</row>
    <row r="12" spans="1:42" x14ac:dyDescent="0.2">
      <c r="A12" s="57"/>
      <c r="B12" s="14" t="s">
        <v>17</v>
      </c>
      <c r="C12" s="14" t="s">
        <v>18</v>
      </c>
      <c r="D12" s="17" t="s">
        <v>19</v>
      </c>
      <c r="E12" s="14" t="s">
        <v>17</v>
      </c>
      <c r="F12" s="14" t="s">
        <v>18</v>
      </c>
      <c r="G12" s="14" t="s">
        <v>19</v>
      </c>
      <c r="H12" s="15" t="s">
        <v>17</v>
      </c>
      <c r="I12" s="15" t="s">
        <v>18</v>
      </c>
      <c r="J12" s="15" t="s">
        <v>19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</row>
    <row r="13" spans="1:42" x14ac:dyDescent="0.2">
      <c r="A13" s="25" t="s">
        <v>100</v>
      </c>
      <c r="B13" s="27">
        <v>20</v>
      </c>
      <c r="C13" s="27">
        <v>11</v>
      </c>
      <c r="D13" s="17">
        <f>B13+C13</f>
        <v>31</v>
      </c>
      <c r="E13" s="27">
        <v>19</v>
      </c>
      <c r="F13" s="27">
        <v>11</v>
      </c>
      <c r="G13" s="17">
        <f>E13+F13</f>
        <v>30</v>
      </c>
      <c r="H13" s="16">
        <f>E13/B13*100</f>
        <v>95</v>
      </c>
      <c r="I13" s="16">
        <f>F13/C13*100</f>
        <v>100</v>
      </c>
      <c r="J13" s="16">
        <f>G13/D13*100</f>
        <v>96.774193548387103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</row>
    <row r="14" spans="1:42" x14ac:dyDescent="0.2">
      <c r="A14" s="23" t="s">
        <v>97</v>
      </c>
      <c r="B14" s="27">
        <v>31</v>
      </c>
      <c r="C14" s="27">
        <v>15</v>
      </c>
      <c r="D14" s="17">
        <f t="shared" ref="D14" si="3">B14+C14</f>
        <v>46</v>
      </c>
      <c r="E14" s="27">
        <v>18</v>
      </c>
      <c r="F14" s="27">
        <v>10</v>
      </c>
      <c r="G14" s="17">
        <f t="shared" ref="G14" si="4">E14+F14</f>
        <v>28</v>
      </c>
      <c r="H14" s="16">
        <f t="shared" ref="H14:J15" si="5">E14/B14*100</f>
        <v>58.064516129032263</v>
      </c>
      <c r="I14" s="16">
        <f t="shared" si="5"/>
        <v>66.666666666666657</v>
      </c>
      <c r="J14" s="16">
        <f t="shared" si="5"/>
        <v>60.869565217391312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</row>
    <row r="15" spans="1:42" x14ac:dyDescent="0.2">
      <c r="A15" s="17" t="s">
        <v>24</v>
      </c>
      <c r="B15" s="17">
        <f>SUM(B13:B14)</f>
        <v>51</v>
      </c>
      <c r="C15" s="17">
        <f>SUM(C13:C14)</f>
        <v>26</v>
      </c>
      <c r="D15" s="17">
        <f>B15+C15</f>
        <v>77</v>
      </c>
      <c r="E15" s="17">
        <f>SUM(E13:E14)</f>
        <v>37</v>
      </c>
      <c r="F15" s="17">
        <f>SUM(F13:F14)</f>
        <v>21</v>
      </c>
      <c r="G15" s="17">
        <f>E15+F15</f>
        <v>58</v>
      </c>
      <c r="H15" s="16">
        <f t="shared" si="5"/>
        <v>72.549019607843135</v>
      </c>
      <c r="I15" s="16">
        <f t="shared" si="5"/>
        <v>80.769230769230774</v>
      </c>
      <c r="J15" s="16">
        <f t="shared" si="5"/>
        <v>75.324675324675326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</row>
    <row r="16" spans="1:42" x14ac:dyDescent="0.2">
      <c r="A16" s="4"/>
      <c r="B16" s="1"/>
      <c r="C16" s="1"/>
      <c r="D16" s="1"/>
      <c r="E16" s="1"/>
      <c r="F16" s="1"/>
      <c r="G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</row>
    <row r="17" spans="1:42" x14ac:dyDescent="0.2">
      <c r="A17" s="4"/>
      <c r="B17" s="1"/>
      <c r="C17" s="1"/>
      <c r="D17" s="1"/>
      <c r="E17" s="1"/>
      <c r="F17" s="1"/>
      <c r="G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</row>
    <row r="18" spans="1:42" x14ac:dyDescent="0.2">
      <c r="A18" s="4"/>
      <c r="B18" s="1"/>
      <c r="C18" s="1"/>
      <c r="D18" s="1"/>
      <c r="E18" s="1"/>
      <c r="F18" s="1"/>
      <c r="G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</row>
    <row r="19" spans="1:42" x14ac:dyDescent="0.2">
      <c r="A19" s="55" t="s">
        <v>73</v>
      </c>
      <c r="B19" s="55"/>
      <c r="C19" s="55"/>
      <c r="D19" s="55"/>
      <c r="E19" s="55"/>
      <c r="F19" s="55"/>
      <c r="G19" s="55"/>
      <c r="H19" s="55"/>
      <c r="I19" s="55"/>
      <c r="J19" s="55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</row>
    <row r="20" spans="1:42" x14ac:dyDescent="0.2">
      <c r="A20" s="57"/>
      <c r="B20" s="56" t="s">
        <v>23</v>
      </c>
      <c r="C20" s="56"/>
      <c r="D20" s="56"/>
      <c r="E20" s="56" t="s">
        <v>15</v>
      </c>
      <c r="F20" s="56"/>
      <c r="G20" s="56"/>
      <c r="H20" s="58" t="s">
        <v>22</v>
      </c>
      <c r="I20" s="58"/>
      <c r="J20" s="58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</row>
    <row r="21" spans="1:42" x14ac:dyDescent="0.2">
      <c r="A21" s="57"/>
      <c r="B21" s="14" t="s">
        <v>17</v>
      </c>
      <c r="C21" s="14" t="s">
        <v>18</v>
      </c>
      <c r="D21" s="17" t="s">
        <v>19</v>
      </c>
      <c r="E21" s="14" t="s">
        <v>17</v>
      </c>
      <c r="F21" s="14" t="s">
        <v>18</v>
      </c>
      <c r="G21" s="14" t="s">
        <v>19</v>
      </c>
      <c r="H21" s="15" t="s">
        <v>17</v>
      </c>
      <c r="I21" s="15" t="s">
        <v>18</v>
      </c>
      <c r="J21" s="15" t="s">
        <v>19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</row>
    <row r="22" spans="1:42" s="39" customFormat="1" ht="39.75" customHeight="1" x14ac:dyDescent="0.2">
      <c r="A22" s="36" t="s">
        <v>24</v>
      </c>
      <c r="B22" s="36">
        <f>B8+B15</f>
        <v>89</v>
      </c>
      <c r="C22" s="36">
        <f t="shared" ref="C22:G22" si="6">C8+C15</f>
        <v>72</v>
      </c>
      <c r="D22" s="36">
        <f t="shared" si="6"/>
        <v>161</v>
      </c>
      <c r="E22" s="36">
        <f t="shared" si="6"/>
        <v>73</v>
      </c>
      <c r="F22" s="36">
        <f t="shared" si="6"/>
        <v>57</v>
      </c>
      <c r="G22" s="36">
        <f t="shared" si="6"/>
        <v>130</v>
      </c>
      <c r="H22" s="37">
        <f t="shared" ref="H22:J22" si="7">E22/B22*100</f>
        <v>82.022471910112358</v>
      </c>
      <c r="I22" s="37">
        <f t="shared" si="7"/>
        <v>79.166666666666657</v>
      </c>
      <c r="J22" s="37">
        <f t="shared" si="7"/>
        <v>80.745341614906835</v>
      </c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</row>
  </sheetData>
  <mergeCells count="15">
    <mergeCell ref="A19:J19"/>
    <mergeCell ref="A20:A21"/>
    <mergeCell ref="B20:D20"/>
    <mergeCell ref="E20:G20"/>
    <mergeCell ref="H20:J20"/>
    <mergeCell ref="A10:J10"/>
    <mergeCell ref="A11:A12"/>
    <mergeCell ref="B11:D11"/>
    <mergeCell ref="E11:G11"/>
    <mergeCell ref="H11:J11"/>
    <mergeCell ref="A1:J1"/>
    <mergeCell ref="A2:A3"/>
    <mergeCell ref="B2:D2"/>
    <mergeCell ref="E2:G2"/>
    <mergeCell ref="H2:J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A1:AP31"/>
  <sheetViews>
    <sheetView topLeftCell="A15" workbookViewId="0">
      <selection activeCell="A22" sqref="A22:A23"/>
    </sheetView>
  </sheetViews>
  <sheetFormatPr defaultColWidth="10.76171875" defaultRowHeight="15" x14ac:dyDescent="0.2"/>
  <cols>
    <col min="1" max="1" width="42.91015625" style="2" customWidth="1"/>
    <col min="2" max="8" width="9.68359375" style="2" customWidth="1"/>
    <col min="9" max="9" width="9.68359375" style="1" customWidth="1"/>
    <col min="10" max="10" width="9.68359375" customWidth="1"/>
  </cols>
  <sheetData>
    <row r="1" spans="1:42" x14ac:dyDescent="0.2">
      <c r="A1" s="55" t="s">
        <v>51</v>
      </c>
      <c r="B1" s="55"/>
      <c r="C1" s="55"/>
      <c r="D1" s="55"/>
      <c r="E1" s="55"/>
      <c r="F1" s="55"/>
      <c r="G1" s="55"/>
      <c r="H1" s="55"/>
      <c r="I1" s="55"/>
      <c r="J1" s="55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2">
      <c r="A2" s="57" t="s">
        <v>145</v>
      </c>
      <c r="B2" s="56" t="s">
        <v>23</v>
      </c>
      <c r="C2" s="56"/>
      <c r="D2" s="56"/>
      <c r="E2" s="56" t="s">
        <v>15</v>
      </c>
      <c r="F2" s="56"/>
      <c r="G2" s="56"/>
      <c r="H2" s="58" t="s">
        <v>22</v>
      </c>
      <c r="I2" s="58"/>
      <c r="J2" s="58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42" x14ac:dyDescent="0.2">
      <c r="A3" s="57"/>
      <c r="B3" s="14" t="s">
        <v>17</v>
      </c>
      <c r="C3" s="14" t="s">
        <v>18</v>
      </c>
      <c r="D3" s="17" t="s">
        <v>19</v>
      </c>
      <c r="E3" s="14" t="s">
        <v>17</v>
      </c>
      <c r="F3" s="14" t="s">
        <v>18</v>
      </c>
      <c r="G3" s="14" t="s">
        <v>19</v>
      </c>
      <c r="H3" s="15" t="s">
        <v>17</v>
      </c>
      <c r="I3" s="15" t="s">
        <v>18</v>
      </c>
      <c r="J3" s="15" t="s">
        <v>19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</row>
    <row r="4" spans="1:42" x14ac:dyDescent="0.2">
      <c r="A4" s="25" t="s">
        <v>64</v>
      </c>
      <c r="B4" s="30">
        <v>15</v>
      </c>
      <c r="C4" s="30">
        <v>17</v>
      </c>
      <c r="D4" s="17">
        <f>B4+C4</f>
        <v>32</v>
      </c>
      <c r="E4" s="30">
        <v>13</v>
      </c>
      <c r="F4" s="30">
        <v>13</v>
      </c>
      <c r="G4" s="17">
        <f>E4+F4</f>
        <v>26</v>
      </c>
      <c r="H4" s="16">
        <f>E4/B4*100</f>
        <v>86.666666666666671</v>
      </c>
      <c r="I4" s="16">
        <f>F4/C4*100</f>
        <v>76.470588235294116</v>
      </c>
      <c r="J4" s="16">
        <f>G4/D4*100</f>
        <v>81.25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</row>
    <row r="5" spans="1:42" x14ac:dyDescent="0.2">
      <c r="A5" s="17" t="s">
        <v>24</v>
      </c>
      <c r="B5" s="17">
        <f>SUM(B4:B4)</f>
        <v>15</v>
      </c>
      <c r="C5" s="17">
        <f>SUM(C4:C4)</f>
        <v>17</v>
      </c>
      <c r="D5" s="17">
        <f>B5+C5</f>
        <v>32</v>
      </c>
      <c r="E5" s="17">
        <f>SUM(E4:E4)</f>
        <v>13</v>
      </c>
      <c r="F5" s="17">
        <f>SUM(F4:F4)</f>
        <v>13</v>
      </c>
      <c r="G5" s="17">
        <f>E5+F5</f>
        <v>26</v>
      </c>
      <c r="H5" s="16">
        <f t="shared" ref="H5:J5" si="0">E5/B5*100</f>
        <v>86.666666666666671</v>
      </c>
      <c r="I5" s="16">
        <f t="shared" si="0"/>
        <v>76.470588235294116</v>
      </c>
      <c r="J5" s="16">
        <f t="shared" si="0"/>
        <v>81.25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</row>
    <row r="6" spans="1:42" x14ac:dyDescent="0.2">
      <c r="A6" s="4"/>
      <c r="B6" s="1"/>
      <c r="C6" s="1"/>
      <c r="D6" s="1"/>
      <c r="E6" s="1"/>
      <c r="F6" s="1"/>
      <c r="G6" s="1"/>
      <c r="H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</row>
    <row r="7" spans="1:42" x14ac:dyDescent="0.2">
      <c r="A7" s="55" t="s">
        <v>46</v>
      </c>
      <c r="B7" s="55"/>
      <c r="C7" s="55"/>
      <c r="D7" s="55"/>
      <c r="E7" s="55"/>
      <c r="F7" s="55"/>
      <c r="G7" s="55"/>
      <c r="H7" s="55"/>
      <c r="I7" s="55"/>
      <c r="J7" s="55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</row>
    <row r="8" spans="1:42" x14ac:dyDescent="0.2">
      <c r="A8" s="57" t="s">
        <v>145</v>
      </c>
      <c r="B8" s="56" t="s">
        <v>23</v>
      </c>
      <c r="C8" s="56"/>
      <c r="D8" s="56"/>
      <c r="E8" s="56" t="s">
        <v>15</v>
      </c>
      <c r="F8" s="56"/>
      <c r="G8" s="56"/>
      <c r="H8" s="58" t="s">
        <v>22</v>
      </c>
      <c r="I8" s="58"/>
      <c r="J8" s="58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</row>
    <row r="9" spans="1:42" x14ac:dyDescent="0.2">
      <c r="A9" s="57"/>
      <c r="B9" s="14" t="s">
        <v>17</v>
      </c>
      <c r="C9" s="14" t="s">
        <v>18</v>
      </c>
      <c r="D9" s="17" t="s">
        <v>19</v>
      </c>
      <c r="E9" s="14" t="s">
        <v>17</v>
      </c>
      <c r="F9" s="14" t="s">
        <v>18</v>
      </c>
      <c r="G9" s="14" t="s">
        <v>19</v>
      </c>
      <c r="H9" s="15" t="s">
        <v>17</v>
      </c>
      <c r="I9" s="15" t="s">
        <v>18</v>
      </c>
      <c r="J9" s="15" t="s">
        <v>19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</row>
    <row r="10" spans="1:42" x14ac:dyDescent="0.2">
      <c r="A10" s="23" t="s">
        <v>64</v>
      </c>
      <c r="B10" s="30">
        <v>19</v>
      </c>
      <c r="C10" s="30">
        <v>23</v>
      </c>
      <c r="D10" s="17">
        <f>B10+C10</f>
        <v>42</v>
      </c>
      <c r="E10" s="30">
        <v>15</v>
      </c>
      <c r="F10" s="30">
        <v>13</v>
      </c>
      <c r="G10" s="17">
        <f>E10+F10</f>
        <v>28</v>
      </c>
      <c r="H10" s="16">
        <f>E10/B10*100</f>
        <v>78.94736842105263</v>
      </c>
      <c r="I10" s="16">
        <f>F10/C10*100</f>
        <v>56.521739130434781</v>
      </c>
      <c r="J10" s="16">
        <f>G10/D10*100</f>
        <v>66.666666666666657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</row>
    <row r="11" spans="1:42" x14ac:dyDescent="0.2">
      <c r="A11" s="17" t="s">
        <v>24</v>
      </c>
      <c r="B11" s="17">
        <f>SUM(B10:B10)</f>
        <v>19</v>
      </c>
      <c r="C11" s="17">
        <f>SUM(C10:C10)</f>
        <v>23</v>
      </c>
      <c r="D11" s="17">
        <f>B11+C11</f>
        <v>42</v>
      </c>
      <c r="E11" s="17">
        <f>SUM(E10:E10)</f>
        <v>15</v>
      </c>
      <c r="F11" s="17">
        <f>SUM(F10:F10)</f>
        <v>13</v>
      </c>
      <c r="G11" s="17">
        <f>E11+F11</f>
        <v>28</v>
      </c>
      <c r="H11" s="16">
        <f t="shared" ref="H11:J11" si="1">E11/B11*100</f>
        <v>78.94736842105263</v>
      </c>
      <c r="I11" s="16">
        <f t="shared" si="1"/>
        <v>56.521739130434781</v>
      </c>
      <c r="J11" s="16">
        <f t="shared" si="1"/>
        <v>66.666666666666657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</row>
    <row r="12" spans="1:42" x14ac:dyDescent="0.2">
      <c r="A12" s="4"/>
      <c r="B12" s="1"/>
      <c r="C12" s="1"/>
      <c r="D12" s="1"/>
      <c r="E12" s="1"/>
      <c r="F12" s="1"/>
      <c r="G12" s="1"/>
      <c r="H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</row>
    <row r="13" spans="1:42" x14ac:dyDescent="0.2">
      <c r="A13" s="4"/>
      <c r="B13" s="1"/>
      <c r="C13" s="1"/>
      <c r="D13" s="1"/>
      <c r="E13" s="1"/>
      <c r="F13" s="1"/>
      <c r="G13" s="1"/>
      <c r="H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</row>
    <row r="14" spans="1:42" x14ac:dyDescent="0.2">
      <c r="A14" s="55" t="s">
        <v>54</v>
      </c>
      <c r="B14" s="55"/>
      <c r="C14" s="55"/>
      <c r="D14" s="55"/>
      <c r="E14" s="55"/>
      <c r="F14" s="55"/>
      <c r="G14" s="55"/>
      <c r="H14" s="55"/>
      <c r="I14" s="55"/>
      <c r="J14" s="55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</row>
    <row r="15" spans="1:42" x14ac:dyDescent="0.2">
      <c r="A15" s="57" t="s">
        <v>145</v>
      </c>
      <c r="B15" s="56" t="s">
        <v>23</v>
      </c>
      <c r="C15" s="56"/>
      <c r="D15" s="56"/>
      <c r="E15" s="56" t="s">
        <v>15</v>
      </c>
      <c r="F15" s="56"/>
      <c r="G15" s="56"/>
      <c r="H15" s="58" t="s">
        <v>22</v>
      </c>
      <c r="I15" s="58"/>
      <c r="J15" s="58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</row>
    <row r="16" spans="1:42" x14ac:dyDescent="0.2">
      <c r="A16" s="57"/>
      <c r="B16" s="14" t="s">
        <v>17</v>
      </c>
      <c r="C16" s="14" t="s">
        <v>18</v>
      </c>
      <c r="D16" s="17" t="s">
        <v>19</v>
      </c>
      <c r="E16" s="14" t="s">
        <v>17</v>
      </c>
      <c r="F16" s="14" t="s">
        <v>18</v>
      </c>
      <c r="G16" s="14" t="s">
        <v>19</v>
      </c>
      <c r="H16" s="15" t="s">
        <v>17</v>
      </c>
      <c r="I16" s="15" t="s">
        <v>18</v>
      </c>
      <c r="J16" s="15" t="s">
        <v>19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</row>
    <row r="17" spans="1:42" ht="24.75" x14ac:dyDescent="0.2">
      <c r="A17" s="23" t="s">
        <v>65</v>
      </c>
      <c r="B17" s="32">
        <v>6</v>
      </c>
      <c r="C17" s="32">
        <v>1</v>
      </c>
      <c r="D17" s="17">
        <f t="shared" ref="D17:D18" si="2">B17+C17</f>
        <v>7</v>
      </c>
      <c r="E17" s="32">
        <v>3</v>
      </c>
      <c r="F17" s="32">
        <v>0</v>
      </c>
      <c r="G17" s="17">
        <f>E17+F17</f>
        <v>3</v>
      </c>
      <c r="H17" s="16">
        <f>E17/B17*100</f>
        <v>50</v>
      </c>
      <c r="I17" s="16">
        <f>F17/C17*100</f>
        <v>0</v>
      </c>
      <c r="J17" s="16">
        <f>G17/D17*100</f>
        <v>42.857142857142854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</row>
    <row r="18" spans="1:42" x14ac:dyDescent="0.2">
      <c r="A18" s="23" t="s">
        <v>66</v>
      </c>
      <c r="B18" s="32">
        <v>3</v>
      </c>
      <c r="C18" s="32">
        <v>1</v>
      </c>
      <c r="D18" s="17">
        <f t="shared" si="2"/>
        <v>4</v>
      </c>
      <c r="E18" s="32">
        <v>0</v>
      </c>
      <c r="F18" s="32">
        <v>1</v>
      </c>
      <c r="G18" s="17">
        <f t="shared" ref="G18" si="3">E18+F18</f>
        <v>1</v>
      </c>
      <c r="H18" s="16">
        <f t="shared" ref="H18:J19" si="4">E18/B18*100</f>
        <v>0</v>
      </c>
      <c r="I18" s="16">
        <f t="shared" si="4"/>
        <v>100</v>
      </c>
      <c r="J18" s="16">
        <f t="shared" si="4"/>
        <v>25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</row>
    <row r="19" spans="1:42" x14ac:dyDescent="0.2">
      <c r="A19" s="17" t="s">
        <v>24</v>
      </c>
      <c r="B19" s="17">
        <f>SUM(B17:B18)</f>
        <v>9</v>
      </c>
      <c r="C19" s="17">
        <f>SUM(C17:C18)</f>
        <v>2</v>
      </c>
      <c r="D19" s="17">
        <f>B19+C19</f>
        <v>11</v>
      </c>
      <c r="E19" s="17">
        <f>SUM(E17:E18)</f>
        <v>3</v>
      </c>
      <c r="F19" s="17">
        <f>SUM(F17:F18)</f>
        <v>1</v>
      </c>
      <c r="G19" s="17">
        <f>E19+F19</f>
        <v>4</v>
      </c>
      <c r="H19" s="16">
        <f t="shared" si="4"/>
        <v>33.333333333333329</v>
      </c>
      <c r="I19" s="16">
        <f t="shared" si="4"/>
        <v>50</v>
      </c>
      <c r="J19" s="16">
        <f t="shared" si="4"/>
        <v>36.363636363636367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</row>
    <row r="20" spans="1:42" x14ac:dyDescent="0.2">
      <c r="A20" s="4"/>
      <c r="B20" s="1"/>
      <c r="C20" s="1"/>
      <c r="D20" s="1"/>
      <c r="E20" s="1"/>
      <c r="F20" s="1"/>
      <c r="G20" s="1"/>
      <c r="H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</row>
    <row r="21" spans="1:42" x14ac:dyDescent="0.2">
      <c r="A21" s="55" t="s">
        <v>61</v>
      </c>
      <c r="B21" s="55"/>
      <c r="C21" s="55"/>
      <c r="D21" s="55"/>
      <c r="E21" s="55"/>
      <c r="F21" s="55"/>
      <c r="G21" s="55"/>
      <c r="H21" s="55"/>
      <c r="I21" s="55"/>
      <c r="J21" s="55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</row>
    <row r="22" spans="1:42" x14ac:dyDescent="0.2">
      <c r="A22" s="57" t="s">
        <v>145</v>
      </c>
      <c r="B22" s="56" t="s">
        <v>23</v>
      </c>
      <c r="C22" s="56"/>
      <c r="D22" s="56"/>
      <c r="E22" s="56" t="s">
        <v>15</v>
      </c>
      <c r="F22" s="56"/>
      <c r="G22" s="56"/>
      <c r="H22" s="58" t="s">
        <v>22</v>
      </c>
      <c r="I22" s="58"/>
      <c r="J22" s="58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</row>
    <row r="23" spans="1:42" x14ac:dyDescent="0.2">
      <c r="A23" s="57"/>
      <c r="B23" s="14" t="s">
        <v>17</v>
      </c>
      <c r="C23" s="14" t="s">
        <v>18</v>
      </c>
      <c r="D23" s="17" t="s">
        <v>19</v>
      </c>
      <c r="E23" s="14" t="s">
        <v>17</v>
      </c>
      <c r="F23" s="14" t="s">
        <v>18</v>
      </c>
      <c r="G23" s="14" t="s">
        <v>19</v>
      </c>
      <c r="H23" s="15" t="s">
        <v>17</v>
      </c>
      <c r="I23" s="15" t="s">
        <v>18</v>
      </c>
      <c r="J23" s="15" t="s">
        <v>19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</row>
    <row r="24" spans="1:42" x14ac:dyDescent="0.2">
      <c r="A24" s="34" t="s">
        <v>67</v>
      </c>
      <c r="B24" s="28">
        <v>7</v>
      </c>
      <c r="C24" s="27">
        <v>9</v>
      </c>
      <c r="D24" s="32">
        <v>43</v>
      </c>
      <c r="E24" s="27">
        <v>6</v>
      </c>
      <c r="F24" s="27">
        <v>5</v>
      </c>
      <c r="G24" s="17">
        <f>E24+F24</f>
        <v>11</v>
      </c>
      <c r="H24" s="16">
        <f>E24/B24*100</f>
        <v>85.714285714285708</v>
      </c>
      <c r="I24" s="16">
        <f>F24/C24*100</f>
        <v>55.555555555555557</v>
      </c>
      <c r="J24" s="16">
        <f>G24/D24*100</f>
        <v>25.581395348837212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</row>
    <row r="25" spans="1:42" x14ac:dyDescent="0.2">
      <c r="A25" s="17" t="s">
        <v>24</v>
      </c>
      <c r="B25" s="17">
        <f>SUM(B24:B24)</f>
        <v>7</v>
      </c>
      <c r="C25" s="17">
        <f>SUM(C24:C24)</f>
        <v>9</v>
      </c>
      <c r="D25" s="17">
        <f>B25+C25</f>
        <v>16</v>
      </c>
      <c r="E25" s="17">
        <f>SUM(E24:E24)</f>
        <v>6</v>
      </c>
      <c r="F25" s="17">
        <f>SUM(F24:F24)</f>
        <v>5</v>
      </c>
      <c r="G25" s="17">
        <f>E25+F25</f>
        <v>11</v>
      </c>
      <c r="H25" s="16">
        <f t="shared" ref="H25:J25" si="5">E25/B25*100</f>
        <v>85.714285714285708</v>
      </c>
      <c r="I25" s="16">
        <f t="shared" si="5"/>
        <v>55.555555555555557</v>
      </c>
      <c r="J25" s="16">
        <f t="shared" si="5"/>
        <v>68.75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</row>
    <row r="26" spans="1:42" x14ac:dyDescent="0.2">
      <c r="A26" s="4"/>
      <c r="B26" s="1"/>
      <c r="C26" s="1"/>
      <c r="D26" s="1"/>
      <c r="E26" s="1"/>
      <c r="F26" s="1"/>
      <c r="G26" s="1"/>
      <c r="H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</row>
    <row r="27" spans="1:42" x14ac:dyDescent="0.2">
      <c r="A27" s="4"/>
      <c r="B27" s="1"/>
      <c r="C27" s="1"/>
      <c r="D27" s="1"/>
      <c r="E27" s="1"/>
      <c r="F27" s="1"/>
      <c r="G27" s="1"/>
      <c r="H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</row>
    <row r="28" spans="1:42" x14ac:dyDescent="0.2">
      <c r="A28" s="55" t="s">
        <v>73</v>
      </c>
      <c r="B28" s="55"/>
      <c r="C28" s="55"/>
      <c r="D28" s="55"/>
      <c r="E28" s="55"/>
      <c r="F28" s="55"/>
      <c r="G28" s="55"/>
      <c r="H28" s="55"/>
      <c r="I28" s="55"/>
      <c r="J28" s="55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</row>
    <row r="29" spans="1:42" x14ac:dyDescent="0.2">
      <c r="A29" s="57"/>
      <c r="B29" s="56" t="s">
        <v>23</v>
      </c>
      <c r="C29" s="56"/>
      <c r="D29" s="56"/>
      <c r="E29" s="56" t="s">
        <v>15</v>
      </c>
      <c r="F29" s="56"/>
      <c r="G29" s="56"/>
      <c r="H29" s="58" t="s">
        <v>22</v>
      </c>
      <c r="I29" s="58"/>
      <c r="J29" s="58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</row>
    <row r="30" spans="1:42" x14ac:dyDescent="0.2">
      <c r="A30" s="57"/>
      <c r="B30" s="14" t="s">
        <v>17</v>
      </c>
      <c r="C30" s="14" t="s">
        <v>18</v>
      </c>
      <c r="D30" s="17" t="s">
        <v>19</v>
      </c>
      <c r="E30" s="14" t="s">
        <v>17</v>
      </c>
      <c r="F30" s="14" t="s">
        <v>18</v>
      </c>
      <c r="G30" s="14" t="s">
        <v>19</v>
      </c>
      <c r="H30" s="15" t="s">
        <v>17</v>
      </c>
      <c r="I30" s="15" t="s">
        <v>18</v>
      </c>
      <c r="J30" s="15" t="s">
        <v>19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</row>
    <row r="31" spans="1:42" s="39" customFormat="1" ht="39.75" customHeight="1" x14ac:dyDescent="0.2">
      <c r="A31" s="36" t="s">
        <v>24</v>
      </c>
      <c r="B31" s="36">
        <f>B5+B11+B19+B25</f>
        <v>50</v>
      </c>
      <c r="C31" s="36">
        <f>C5+C11+C19+C25</f>
        <v>51</v>
      </c>
      <c r="D31" s="36">
        <f t="shared" ref="D31:F31" si="6">D5+D11+D19+D25</f>
        <v>101</v>
      </c>
      <c r="E31" s="36">
        <f t="shared" si="6"/>
        <v>37</v>
      </c>
      <c r="F31" s="36">
        <f t="shared" si="6"/>
        <v>32</v>
      </c>
      <c r="G31" s="36">
        <f>G5+G11+G19+G25</f>
        <v>69</v>
      </c>
      <c r="H31" s="37">
        <f t="shared" ref="H31:J31" si="7">E31/B31*100</f>
        <v>74</v>
      </c>
      <c r="I31" s="37">
        <f t="shared" si="7"/>
        <v>62.745098039215684</v>
      </c>
      <c r="J31" s="37">
        <f t="shared" si="7"/>
        <v>68.316831683168317</v>
      </c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</row>
  </sheetData>
  <mergeCells count="25">
    <mergeCell ref="A28:J28"/>
    <mergeCell ref="A29:A30"/>
    <mergeCell ref="B29:D29"/>
    <mergeCell ref="E29:G29"/>
    <mergeCell ref="H29:J29"/>
    <mergeCell ref="A21:J21"/>
    <mergeCell ref="A22:A23"/>
    <mergeCell ref="B22:D22"/>
    <mergeCell ref="E22:G22"/>
    <mergeCell ref="H22:J22"/>
    <mergeCell ref="A14:J14"/>
    <mergeCell ref="A15:A16"/>
    <mergeCell ref="B15:D15"/>
    <mergeCell ref="E15:G15"/>
    <mergeCell ref="H15:J15"/>
    <mergeCell ref="A7:J7"/>
    <mergeCell ref="A8:A9"/>
    <mergeCell ref="B8:D8"/>
    <mergeCell ref="E8:G8"/>
    <mergeCell ref="H8:J8"/>
    <mergeCell ref="A1:J1"/>
    <mergeCell ref="A2:A3"/>
    <mergeCell ref="B2:D2"/>
    <mergeCell ref="E2:G2"/>
    <mergeCell ref="H2:J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</sheetPr>
  <dimension ref="A1:AP73"/>
  <sheetViews>
    <sheetView topLeftCell="A56" zoomScaleNormal="100" workbookViewId="0">
      <selection activeCell="A63" sqref="A63:A64"/>
    </sheetView>
  </sheetViews>
  <sheetFormatPr defaultColWidth="10.76171875" defaultRowHeight="15" x14ac:dyDescent="0.2"/>
  <cols>
    <col min="1" max="1" width="42.91015625" style="4" customWidth="1"/>
    <col min="2" max="3" width="9.68359375" style="1" customWidth="1"/>
    <col min="4" max="4" width="10.625" style="1" customWidth="1"/>
    <col min="5" max="10" width="9.68359375" style="1" customWidth="1"/>
    <col min="11" max="42" width="30.66796875" style="1" customWidth="1"/>
  </cols>
  <sheetData>
    <row r="1" spans="1:10" x14ac:dyDescent="0.2">
      <c r="A1" s="55" t="s">
        <v>51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x14ac:dyDescent="0.2">
      <c r="A2" s="57" t="s">
        <v>145</v>
      </c>
      <c r="B2" s="56" t="s">
        <v>23</v>
      </c>
      <c r="C2" s="56"/>
      <c r="D2" s="56"/>
      <c r="E2" s="56" t="s">
        <v>15</v>
      </c>
      <c r="F2" s="56"/>
      <c r="G2" s="56"/>
      <c r="H2" s="58" t="s">
        <v>22</v>
      </c>
      <c r="I2" s="58"/>
      <c r="J2" s="58"/>
    </row>
    <row r="3" spans="1:10" x14ac:dyDescent="0.2">
      <c r="A3" s="57"/>
      <c r="B3" s="14" t="s">
        <v>17</v>
      </c>
      <c r="C3" s="14" t="s">
        <v>18</v>
      </c>
      <c r="D3" s="17" t="s">
        <v>19</v>
      </c>
      <c r="E3" s="14" t="s">
        <v>17</v>
      </c>
      <c r="F3" s="14" t="s">
        <v>18</v>
      </c>
      <c r="G3" s="14" t="s">
        <v>19</v>
      </c>
      <c r="H3" s="15" t="s">
        <v>17</v>
      </c>
      <c r="I3" s="15" t="s">
        <v>18</v>
      </c>
      <c r="J3" s="15" t="s">
        <v>19</v>
      </c>
    </row>
    <row r="4" spans="1:10" x14ac:dyDescent="0.2">
      <c r="A4" s="25" t="s">
        <v>25</v>
      </c>
      <c r="B4" s="30">
        <v>6</v>
      </c>
      <c r="C4" s="30">
        <v>0</v>
      </c>
      <c r="D4" s="17">
        <f>B4+C4</f>
        <v>6</v>
      </c>
      <c r="E4" s="30">
        <v>6</v>
      </c>
      <c r="F4" s="30">
        <v>0</v>
      </c>
      <c r="G4" s="17">
        <f>E4+F4</f>
        <v>6</v>
      </c>
      <c r="H4" s="16">
        <f>E4/B4*100</f>
        <v>100</v>
      </c>
      <c r="I4" s="16">
        <v>0</v>
      </c>
      <c r="J4" s="16">
        <f>G4/D4*100</f>
        <v>100</v>
      </c>
    </row>
    <row r="5" spans="1:10" x14ac:dyDescent="0.2">
      <c r="A5" s="23" t="s">
        <v>29</v>
      </c>
      <c r="B5" s="30">
        <v>2</v>
      </c>
      <c r="C5" s="30">
        <v>26</v>
      </c>
      <c r="D5" s="17">
        <f t="shared" ref="D5:D11" si="0">B5+C5</f>
        <v>28</v>
      </c>
      <c r="E5" s="30">
        <v>2</v>
      </c>
      <c r="F5" s="30">
        <v>26</v>
      </c>
      <c r="G5" s="17">
        <f t="shared" ref="G5:G11" si="1">E5+F5</f>
        <v>28</v>
      </c>
      <c r="H5" s="16">
        <f t="shared" ref="H5:H12" si="2">E5/B5*100</f>
        <v>100</v>
      </c>
      <c r="I5" s="16">
        <f t="shared" ref="I5:I12" si="3">F5/C5*100</f>
        <v>100</v>
      </c>
      <c r="J5" s="16">
        <f t="shared" ref="J5:J12" si="4">G5/D5*100</f>
        <v>100</v>
      </c>
    </row>
    <row r="6" spans="1:10" x14ac:dyDescent="0.2">
      <c r="A6" s="23" t="s">
        <v>47</v>
      </c>
      <c r="B6" s="30">
        <v>7</v>
      </c>
      <c r="C6" s="30">
        <v>13</v>
      </c>
      <c r="D6" s="17">
        <f t="shared" si="0"/>
        <v>20</v>
      </c>
      <c r="E6" s="30">
        <v>7</v>
      </c>
      <c r="F6" s="30">
        <v>13</v>
      </c>
      <c r="G6" s="17">
        <f t="shared" si="1"/>
        <v>20</v>
      </c>
      <c r="H6" s="16">
        <f t="shared" si="2"/>
        <v>100</v>
      </c>
      <c r="I6" s="16">
        <f t="shared" si="3"/>
        <v>100</v>
      </c>
      <c r="J6" s="16">
        <f t="shared" si="4"/>
        <v>100</v>
      </c>
    </row>
    <row r="7" spans="1:10" x14ac:dyDescent="0.2">
      <c r="A7" s="29" t="s">
        <v>26</v>
      </c>
      <c r="B7" s="30">
        <v>12</v>
      </c>
      <c r="C7" s="30">
        <v>45</v>
      </c>
      <c r="D7" s="17">
        <f t="shared" si="0"/>
        <v>57</v>
      </c>
      <c r="E7" s="30">
        <v>12</v>
      </c>
      <c r="F7" s="30">
        <v>45</v>
      </c>
      <c r="G7" s="17">
        <f t="shared" si="1"/>
        <v>57</v>
      </c>
      <c r="H7" s="16">
        <f t="shared" si="2"/>
        <v>100</v>
      </c>
      <c r="I7" s="16">
        <f t="shared" si="3"/>
        <v>100</v>
      </c>
      <c r="J7" s="16">
        <f t="shared" si="4"/>
        <v>100</v>
      </c>
    </row>
    <row r="8" spans="1:10" x14ac:dyDescent="0.2">
      <c r="A8" s="29" t="s">
        <v>35</v>
      </c>
      <c r="B8" s="30">
        <v>14</v>
      </c>
      <c r="C8" s="30">
        <v>24</v>
      </c>
      <c r="D8" s="17">
        <f t="shared" si="0"/>
        <v>38</v>
      </c>
      <c r="E8" s="30">
        <v>14</v>
      </c>
      <c r="F8" s="30">
        <v>24</v>
      </c>
      <c r="G8" s="17">
        <f t="shared" si="1"/>
        <v>38</v>
      </c>
      <c r="H8" s="16">
        <f t="shared" si="2"/>
        <v>100</v>
      </c>
      <c r="I8" s="16">
        <f t="shared" si="3"/>
        <v>100</v>
      </c>
      <c r="J8" s="16">
        <f t="shared" si="4"/>
        <v>100</v>
      </c>
    </row>
    <row r="9" spans="1:10" x14ac:dyDescent="0.2">
      <c r="A9" s="23" t="s">
        <v>48</v>
      </c>
      <c r="B9" s="30">
        <v>0</v>
      </c>
      <c r="C9" s="30">
        <v>28</v>
      </c>
      <c r="D9" s="17">
        <f t="shared" si="0"/>
        <v>28</v>
      </c>
      <c r="E9" s="30">
        <v>0</v>
      </c>
      <c r="F9" s="30">
        <v>26</v>
      </c>
      <c r="G9" s="17">
        <f t="shared" si="1"/>
        <v>26</v>
      </c>
      <c r="H9" s="16">
        <v>0</v>
      </c>
      <c r="I9" s="16">
        <f t="shared" si="3"/>
        <v>92.857142857142861</v>
      </c>
      <c r="J9" s="16">
        <f t="shared" si="4"/>
        <v>92.857142857142861</v>
      </c>
    </row>
    <row r="10" spans="1:10" x14ac:dyDescent="0.2">
      <c r="A10" s="29" t="s">
        <v>49</v>
      </c>
      <c r="B10" s="31">
        <v>3</v>
      </c>
      <c r="C10" s="31">
        <v>21</v>
      </c>
      <c r="D10" s="17">
        <f t="shared" si="0"/>
        <v>24</v>
      </c>
      <c r="E10" s="31">
        <v>3</v>
      </c>
      <c r="F10" s="31">
        <v>19</v>
      </c>
      <c r="G10" s="17">
        <f t="shared" si="1"/>
        <v>22</v>
      </c>
      <c r="H10" s="16">
        <f t="shared" si="2"/>
        <v>100</v>
      </c>
      <c r="I10" s="16">
        <f t="shared" si="3"/>
        <v>90.476190476190482</v>
      </c>
      <c r="J10" s="16">
        <f t="shared" si="4"/>
        <v>91.666666666666657</v>
      </c>
    </row>
    <row r="11" spans="1:10" x14ac:dyDescent="0.2">
      <c r="A11" s="26" t="s">
        <v>50</v>
      </c>
      <c r="B11" s="30">
        <v>9</v>
      </c>
      <c r="C11" s="30">
        <v>53</v>
      </c>
      <c r="D11" s="17">
        <f t="shared" si="0"/>
        <v>62</v>
      </c>
      <c r="E11" s="30">
        <v>7</v>
      </c>
      <c r="F11" s="30">
        <v>46</v>
      </c>
      <c r="G11" s="17">
        <f t="shared" si="1"/>
        <v>53</v>
      </c>
      <c r="H11" s="16">
        <f t="shared" si="2"/>
        <v>77.777777777777786</v>
      </c>
      <c r="I11" s="16">
        <f t="shared" si="3"/>
        <v>86.79245283018868</v>
      </c>
      <c r="J11" s="16">
        <f t="shared" si="4"/>
        <v>85.483870967741936</v>
      </c>
    </row>
    <row r="12" spans="1:10" x14ac:dyDescent="0.2">
      <c r="A12" s="17" t="s">
        <v>24</v>
      </c>
      <c r="B12" s="17">
        <f>SUM(B4:B11)</f>
        <v>53</v>
      </c>
      <c r="C12" s="17">
        <f>SUM(C4:C11)</f>
        <v>210</v>
      </c>
      <c r="D12" s="17">
        <f>B12+C12</f>
        <v>263</v>
      </c>
      <c r="E12" s="17">
        <f>SUM(E4:E11)</f>
        <v>51</v>
      </c>
      <c r="F12" s="17">
        <f>SUM(F4:F11)</f>
        <v>199</v>
      </c>
      <c r="G12" s="17">
        <f>E12+F12</f>
        <v>250</v>
      </c>
      <c r="H12" s="16">
        <f t="shared" si="2"/>
        <v>96.226415094339629</v>
      </c>
      <c r="I12" s="16">
        <f t="shared" si="3"/>
        <v>94.761904761904759</v>
      </c>
      <c r="J12" s="16">
        <f t="shared" si="4"/>
        <v>95.057034220532316</v>
      </c>
    </row>
    <row r="14" spans="1:10" x14ac:dyDescent="0.2">
      <c r="A14" s="55" t="s">
        <v>52</v>
      </c>
      <c r="B14" s="55"/>
      <c r="C14" s="55"/>
      <c r="D14" s="55"/>
      <c r="E14" s="55"/>
      <c r="F14" s="55"/>
      <c r="G14" s="55"/>
      <c r="H14" s="55"/>
      <c r="I14" s="55"/>
      <c r="J14" s="55"/>
    </row>
    <row r="15" spans="1:10" x14ac:dyDescent="0.2">
      <c r="A15" s="57" t="s">
        <v>145</v>
      </c>
      <c r="B15" s="56" t="s">
        <v>23</v>
      </c>
      <c r="C15" s="56"/>
      <c r="D15" s="56"/>
      <c r="E15" s="56" t="s">
        <v>15</v>
      </c>
      <c r="F15" s="56"/>
      <c r="G15" s="56"/>
      <c r="H15" s="58" t="s">
        <v>22</v>
      </c>
      <c r="I15" s="58"/>
      <c r="J15" s="58"/>
    </row>
    <row r="16" spans="1:10" x14ac:dyDescent="0.2">
      <c r="A16" s="57"/>
      <c r="B16" s="14" t="s">
        <v>17</v>
      </c>
      <c r="C16" s="14" t="s">
        <v>18</v>
      </c>
      <c r="D16" s="17" t="s">
        <v>19</v>
      </c>
      <c r="E16" s="14" t="s">
        <v>17</v>
      </c>
      <c r="F16" s="14" t="s">
        <v>18</v>
      </c>
      <c r="G16" s="14" t="s">
        <v>19</v>
      </c>
      <c r="H16" s="15" t="s">
        <v>17</v>
      </c>
      <c r="I16" s="15" t="s">
        <v>18</v>
      </c>
      <c r="J16" s="15" t="s">
        <v>19</v>
      </c>
    </row>
    <row r="17" spans="1:10" x14ac:dyDescent="0.2">
      <c r="A17" s="23" t="s">
        <v>53</v>
      </c>
      <c r="B17" s="30">
        <v>14</v>
      </c>
      <c r="C17" s="30">
        <v>3</v>
      </c>
      <c r="D17" s="17">
        <f>B17+C17</f>
        <v>17</v>
      </c>
      <c r="E17" s="30">
        <v>14</v>
      </c>
      <c r="F17" s="30">
        <v>3</v>
      </c>
      <c r="G17" s="17">
        <f>E17+F17</f>
        <v>17</v>
      </c>
      <c r="H17" s="16">
        <f>E17/B17*100</f>
        <v>100</v>
      </c>
      <c r="I17" s="16">
        <f>F17/C17*100</f>
        <v>100</v>
      </c>
      <c r="J17" s="16">
        <f>G17/D17*100</f>
        <v>100</v>
      </c>
    </row>
    <row r="18" spans="1:10" x14ac:dyDescent="0.2">
      <c r="A18" s="17" t="s">
        <v>24</v>
      </c>
      <c r="B18" s="17">
        <f>SUM(B17:B17)</f>
        <v>14</v>
      </c>
      <c r="C18" s="17">
        <f>SUM(C17:C17)</f>
        <v>3</v>
      </c>
      <c r="D18" s="17">
        <f>B18+C18</f>
        <v>17</v>
      </c>
      <c r="E18" s="17">
        <f>SUM(E17:E17)</f>
        <v>14</v>
      </c>
      <c r="F18" s="17">
        <f>SUM(F17:F17)</f>
        <v>3</v>
      </c>
      <c r="G18" s="17">
        <f>E18+F18</f>
        <v>17</v>
      </c>
      <c r="H18" s="16">
        <f t="shared" ref="H18" si="5">E18/B18*100</f>
        <v>100</v>
      </c>
      <c r="I18" s="16">
        <f t="shared" ref="I18" si="6">F18/C18*100</f>
        <v>100</v>
      </c>
      <c r="J18" s="16">
        <f t="shared" ref="J18" si="7">G18/D18*100</f>
        <v>100</v>
      </c>
    </row>
    <row r="20" spans="1:10" x14ac:dyDescent="0.2">
      <c r="A20" s="55" t="s">
        <v>46</v>
      </c>
      <c r="B20" s="55"/>
      <c r="C20" s="55"/>
      <c r="D20" s="55"/>
      <c r="E20" s="55"/>
      <c r="F20" s="55"/>
      <c r="G20" s="55"/>
      <c r="H20" s="55"/>
      <c r="I20" s="55"/>
      <c r="J20" s="55"/>
    </row>
    <row r="21" spans="1:10" x14ac:dyDescent="0.2">
      <c r="A21" s="57" t="s">
        <v>145</v>
      </c>
      <c r="B21" s="56" t="s">
        <v>23</v>
      </c>
      <c r="C21" s="56"/>
      <c r="D21" s="56"/>
      <c r="E21" s="56" t="s">
        <v>15</v>
      </c>
      <c r="F21" s="56"/>
      <c r="G21" s="56"/>
      <c r="H21" s="58" t="s">
        <v>22</v>
      </c>
      <c r="I21" s="58"/>
      <c r="J21" s="58"/>
    </row>
    <row r="22" spans="1:10" x14ac:dyDescent="0.2">
      <c r="A22" s="57"/>
      <c r="B22" s="14" t="s">
        <v>17</v>
      </c>
      <c r="C22" s="14" t="s">
        <v>18</v>
      </c>
      <c r="D22" s="17" t="s">
        <v>19</v>
      </c>
      <c r="E22" s="14" t="s">
        <v>17</v>
      </c>
      <c r="F22" s="14" t="s">
        <v>18</v>
      </c>
      <c r="G22" s="14" t="s">
        <v>19</v>
      </c>
      <c r="H22" s="15" t="s">
        <v>17</v>
      </c>
      <c r="I22" s="15" t="s">
        <v>18</v>
      </c>
      <c r="J22" s="15" t="s">
        <v>19</v>
      </c>
    </row>
    <row r="23" spans="1:10" x14ac:dyDescent="0.2">
      <c r="A23" s="23" t="s">
        <v>25</v>
      </c>
      <c r="B23" s="27">
        <v>4</v>
      </c>
      <c r="C23" s="27">
        <v>0</v>
      </c>
      <c r="D23" s="17">
        <f>B23+C23</f>
        <v>4</v>
      </c>
      <c r="E23" s="27">
        <v>4</v>
      </c>
      <c r="F23" s="27">
        <v>0</v>
      </c>
      <c r="G23" s="17">
        <f>E23+F23</f>
        <v>4</v>
      </c>
      <c r="H23" s="16">
        <f>E23/B23*100</f>
        <v>100</v>
      </c>
      <c r="I23" s="16">
        <v>0</v>
      </c>
      <c r="J23" s="16">
        <f>G23/D23*100</f>
        <v>100</v>
      </c>
    </row>
    <row r="24" spans="1:10" x14ac:dyDescent="0.2">
      <c r="A24" s="23" t="s">
        <v>26</v>
      </c>
      <c r="B24" s="27">
        <v>38</v>
      </c>
      <c r="C24" s="27">
        <v>31</v>
      </c>
      <c r="D24" s="17">
        <f t="shared" ref="D24:D43" si="8">B24+C24</f>
        <v>69</v>
      </c>
      <c r="E24" s="27">
        <v>37</v>
      </c>
      <c r="F24" s="27">
        <v>31</v>
      </c>
      <c r="G24" s="17">
        <f t="shared" ref="G24:G43" si="9">E24+F24</f>
        <v>68</v>
      </c>
      <c r="H24" s="16">
        <f t="shared" ref="H24:H44" si="10">E24/B24*100</f>
        <v>97.368421052631575</v>
      </c>
      <c r="I24" s="16">
        <f t="shared" ref="I24:I44" si="11">F24/C24*100</f>
        <v>100</v>
      </c>
      <c r="J24" s="16">
        <f t="shared" ref="J24:J44" si="12">G24/D24*100</f>
        <v>98.550724637681171</v>
      </c>
    </row>
    <row r="25" spans="1:10" x14ac:dyDescent="0.2">
      <c r="A25" s="23" t="s">
        <v>27</v>
      </c>
      <c r="B25" s="27">
        <v>27</v>
      </c>
      <c r="C25" s="27">
        <v>0</v>
      </c>
      <c r="D25" s="17">
        <f t="shared" si="8"/>
        <v>27</v>
      </c>
      <c r="E25" s="27">
        <v>26</v>
      </c>
      <c r="F25" s="27">
        <v>0</v>
      </c>
      <c r="G25" s="17">
        <f t="shared" si="9"/>
        <v>26</v>
      </c>
      <c r="H25" s="16">
        <f t="shared" si="10"/>
        <v>96.296296296296291</v>
      </c>
      <c r="I25" s="16">
        <v>0</v>
      </c>
      <c r="J25" s="16">
        <f t="shared" si="12"/>
        <v>96.296296296296291</v>
      </c>
    </row>
    <row r="26" spans="1:10" x14ac:dyDescent="0.2">
      <c r="A26" s="23" t="s">
        <v>28</v>
      </c>
      <c r="B26" s="27">
        <v>17</v>
      </c>
      <c r="C26" s="27">
        <v>24</v>
      </c>
      <c r="D26" s="17">
        <f t="shared" si="8"/>
        <v>41</v>
      </c>
      <c r="E26" s="27">
        <v>17</v>
      </c>
      <c r="F26" s="27">
        <v>22</v>
      </c>
      <c r="G26" s="17">
        <f t="shared" si="9"/>
        <v>39</v>
      </c>
      <c r="H26" s="16">
        <f t="shared" si="10"/>
        <v>100</v>
      </c>
      <c r="I26" s="16">
        <f t="shared" si="11"/>
        <v>91.666666666666657</v>
      </c>
      <c r="J26" s="16">
        <f t="shared" si="12"/>
        <v>95.121951219512198</v>
      </c>
    </row>
    <row r="27" spans="1:10" x14ac:dyDescent="0.2">
      <c r="A27" s="23" t="s">
        <v>29</v>
      </c>
      <c r="B27" s="27">
        <v>36</v>
      </c>
      <c r="C27" s="27">
        <v>41</v>
      </c>
      <c r="D27" s="17">
        <f t="shared" si="8"/>
        <v>77</v>
      </c>
      <c r="E27" s="27">
        <v>35</v>
      </c>
      <c r="F27" s="27">
        <v>38</v>
      </c>
      <c r="G27" s="17">
        <f t="shared" si="9"/>
        <v>73</v>
      </c>
      <c r="H27" s="16">
        <f t="shared" si="10"/>
        <v>97.222222222222214</v>
      </c>
      <c r="I27" s="16">
        <f t="shared" si="11"/>
        <v>92.682926829268297</v>
      </c>
      <c r="J27" s="16">
        <f t="shared" si="12"/>
        <v>94.805194805194802</v>
      </c>
    </row>
    <row r="28" spans="1:10" ht="24.75" x14ac:dyDescent="0.2">
      <c r="A28" s="23" t="s">
        <v>30</v>
      </c>
      <c r="B28" s="27">
        <v>53</v>
      </c>
      <c r="C28" s="27">
        <v>45</v>
      </c>
      <c r="D28" s="17">
        <f t="shared" si="8"/>
        <v>98</v>
      </c>
      <c r="E28" s="27">
        <v>49</v>
      </c>
      <c r="F28" s="27">
        <v>43</v>
      </c>
      <c r="G28" s="17">
        <f t="shared" si="9"/>
        <v>92</v>
      </c>
      <c r="H28" s="16">
        <f t="shared" si="10"/>
        <v>92.452830188679243</v>
      </c>
      <c r="I28" s="16">
        <f t="shared" si="11"/>
        <v>95.555555555555557</v>
      </c>
      <c r="J28" s="16">
        <f t="shared" si="12"/>
        <v>93.877551020408163</v>
      </c>
    </row>
    <row r="29" spans="1:10" x14ac:dyDescent="0.2">
      <c r="A29" s="23" t="s">
        <v>31</v>
      </c>
      <c r="B29" s="27">
        <v>57</v>
      </c>
      <c r="C29" s="27">
        <v>59</v>
      </c>
      <c r="D29" s="17">
        <f t="shared" si="8"/>
        <v>116</v>
      </c>
      <c r="E29" s="27">
        <v>53</v>
      </c>
      <c r="F29" s="27">
        <v>55</v>
      </c>
      <c r="G29" s="17">
        <f t="shared" si="9"/>
        <v>108</v>
      </c>
      <c r="H29" s="16">
        <f t="shared" si="10"/>
        <v>92.982456140350877</v>
      </c>
      <c r="I29" s="16">
        <f t="shared" si="11"/>
        <v>93.220338983050837</v>
      </c>
      <c r="J29" s="16">
        <f t="shared" si="12"/>
        <v>93.103448275862064</v>
      </c>
    </row>
    <row r="30" spans="1:10" x14ac:dyDescent="0.2">
      <c r="A30" s="23" t="s">
        <v>32</v>
      </c>
      <c r="B30" s="27">
        <v>16</v>
      </c>
      <c r="C30" s="27">
        <v>25</v>
      </c>
      <c r="D30" s="17">
        <f t="shared" si="8"/>
        <v>41</v>
      </c>
      <c r="E30" s="27">
        <v>14</v>
      </c>
      <c r="F30" s="27">
        <v>23</v>
      </c>
      <c r="G30" s="17">
        <f t="shared" si="9"/>
        <v>37</v>
      </c>
      <c r="H30" s="16">
        <f t="shared" si="10"/>
        <v>87.5</v>
      </c>
      <c r="I30" s="16">
        <f t="shared" si="11"/>
        <v>92</v>
      </c>
      <c r="J30" s="16">
        <f t="shared" si="12"/>
        <v>90.243902439024396</v>
      </c>
    </row>
    <row r="31" spans="1:10" x14ac:dyDescent="0.2">
      <c r="A31" s="24" t="s">
        <v>33</v>
      </c>
      <c r="B31" s="27">
        <v>29</v>
      </c>
      <c r="C31" s="27">
        <v>32</v>
      </c>
      <c r="D31" s="17">
        <f t="shared" si="8"/>
        <v>61</v>
      </c>
      <c r="E31" s="27">
        <v>27</v>
      </c>
      <c r="F31" s="27">
        <v>28</v>
      </c>
      <c r="G31" s="17">
        <f t="shared" si="9"/>
        <v>55</v>
      </c>
      <c r="H31" s="16">
        <f t="shared" si="10"/>
        <v>93.103448275862064</v>
      </c>
      <c r="I31" s="16">
        <f t="shared" si="11"/>
        <v>87.5</v>
      </c>
      <c r="J31" s="16">
        <f t="shared" si="12"/>
        <v>90.163934426229503</v>
      </c>
    </row>
    <row r="32" spans="1:10" x14ac:dyDescent="0.2">
      <c r="A32" s="23" t="s">
        <v>34</v>
      </c>
      <c r="B32" s="27">
        <v>18</v>
      </c>
      <c r="C32" s="27">
        <v>18</v>
      </c>
      <c r="D32" s="17">
        <f t="shared" si="8"/>
        <v>36</v>
      </c>
      <c r="E32" s="27">
        <v>16</v>
      </c>
      <c r="F32" s="27">
        <v>16</v>
      </c>
      <c r="G32" s="17">
        <f t="shared" si="9"/>
        <v>32</v>
      </c>
      <c r="H32" s="16">
        <f t="shared" si="10"/>
        <v>88.888888888888886</v>
      </c>
      <c r="I32" s="16">
        <f t="shared" si="11"/>
        <v>88.888888888888886</v>
      </c>
      <c r="J32" s="16">
        <f t="shared" si="12"/>
        <v>88.888888888888886</v>
      </c>
    </row>
    <row r="33" spans="1:10" x14ac:dyDescent="0.2">
      <c r="A33" s="23" t="s">
        <v>35</v>
      </c>
      <c r="B33" s="27">
        <v>19</v>
      </c>
      <c r="C33" s="27">
        <v>26</v>
      </c>
      <c r="D33" s="17">
        <f t="shared" si="8"/>
        <v>45</v>
      </c>
      <c r="E33" s="27">
        <v>17</v>
      </c>
      <c r="F33" s="27">
        <v>22</v>
      </c>
      <c r="G33" s="17">
        <f t="shared" si="9"/>
        <v>39</v>
      </c>
      <c r="H33" s="16">
        <f t="shared" si="10"/>
        <v>89.473684210526315</v>
      </c>
      <c r="I33" s="16">
        <f t="shared" si="11"/>
        <v>84.615384615384613</v>
      </c>
      <c r="J33" s="16">
        <f t="shared" si="12"/>
        <v>86.666666666666671</v>
      </c>
    </row>
    <row r="34" spans="1:10" x14ac:dyDescent="0.2">
      <c r="A34" s="23" t="s">
        <v>36</v>
      </c>
      <c r="B34" s="27">
        <v>0</v>
      </c>
      <c r="C34" s="27">
        <v>21</v>
      </c>
      <c r="D34" s="17">
        <f t="shared" si="8"/>
        <v>21</v>
      </c>
      <c r="E34" s="27">
        <v>0</v>
      </c>
      <c r="F34" s="27">
        <v>18</v>
      </c>
      <c r="G34" s="17">
        <f t="shared" si="9"/>
        <v>18</v>
      </c>
      <c r="H34" s="16">
        <v>0</v>
      </c>
      <c r="I34" s="16">
        <f t="shared" si="11"/>
        <v>85.714285714285708</v>
      </c>
      <c r="J34" s="16">
        <f t="shared" si="12"/>
        <v>85.714285714285708</v>
      </c>
    </row>
    <row r="35" spans="1:10" x14ac:dyDescent="0.2">
      <c r="A35" s="23" t="s">
        <v>37</v>
      </c>
      <c r="B35" s="27">
        <v>60</v>
      </c>
      <c r="C35" s="27">
        <v>69</v>
      </c>
      <c r="D35" s="17">
        <f t="shared" si="8"/>
        <v>129</v>
      </c>
      <c r="E35" s="27">
        <v>55</v>
      </c>
      <c r="F35" s="27">
        <v>55</v>
      </c>
      <c r="G35" s="17">
        <f t="shared" si="9"/>
        <v>110</v>
      </c>
      <c r="H35" s="16">
        <f t="shared" si="10"/>
        <v>91.666666666666657</v>
      </c>
      <c r="I35" s="16">
        <f t="shared" si="11"/>
        <v>79.710144927536234</v>
      </c>
      <c r="J35" s="16">
        <f t="shared" si="12"/>
        <v>85.271317829457359</v>
      </c>
    </row>
    <row r="36" spans="1:10" x14ac:dyDescent="0.2">
      <c r="A36" s="23" t="s">
        <v>38</v>
      </c>
      <c r="B36" s="27">
        <v>12</v>
      </c>
      <c r="C36" s="27">
        <v>9</v>
      </c>
      <c r="D36" s="17">
        <f t="shared" si="8"/>
        <v>21</v>
      </c>
      <c r="E36" s="27">
        <v>9</v>
      </c>
      <c r="F36" s="27">
        <v>8</v>
      </c>
      <c r="G36" s="17">
        <f t="shared" si="9"/>
        <v>17</v>
      </c>
      <c r="H36" s="16">
        <f t="shared" si="10"/>
        <v>75</v>
      </c>
      <c r="I36" s="16">
        <f t="shared" si="11"/>
        <v>88.888888888888886</v>
      </c>
      <c r="J36" s="16">
        <f t="shared" si="12"/>
        <v>80.952380952380949</v>
      </c>
    </row>
    <row r="37" spans="1:10" x14ac:dyDescent="0.2">
      <c r="A37" s="23" t="s">
        <v>39</v>
      </c>
      <c r="B37" s="28">
        <v>17</v>
      </c>
      <c r="C37" s="27">
        <v>18</v>
      </c>
      <c r="D37" s="17">
        <f t="shared" si="8"/>
        <v>35</v>
      </c>
      <c r="E37" s="27">
        <v>15</v>
      </c>
      <c r="F37" s="27">
        <v>13</v>
      </c>
      <c r="G37" s="17">
        <f t="shared" si="9"/>
        <v>28</v>
      </c>
      <c r="H37" s="16">
        <f t="shared" si="10"/>
        <v>88.235294117647058</v>
      </c>
      <c r="I37" s="16">
        <f t="shared" si="11"/>
        <v>72.222222222222214</v>
      </c>
      <c r="J37" s="16">
        <f t="shared" si="12"/>
        <v>80</v>
      </c>
    </row>
    <row r="38" spans="1:10" x14ac:dyDescent="0.2">
      <c r="A38" s="23" t="s">
        <v>40</v>
      </c>
      <c r="B38" s="28">
        <v>12</v>
      </c>
      <c r="C38" s="27">
        <v>18</v>
      </c>
      <c r="D38" s="17">
        <f t="shared" si="8"/>
        <v>30</v>
      </c>
      <c r="E38" s="27">
        <v>8</v>
      </c>
      <c r="F38" s="27">
        <v>16</v>
      </c>
      <c r="G38" s="17">
        <f t="shared" si="9"/>
        <v>24</v>
      </c>
      <c r="H38" s="16">
        <f t="shared" si="10"/>
        <v>66.666666666666657</v>
      </c>
      <c r="I38" s="16">
        <f t="shared" si="11"/>
        <v>88.888888888888886</v>
      </c>
      <c r="J38" s="16">
        <f t="shared" si="12"/>
        <v>80</v>
      </c>
    </row>
    <row r="39" spans="1:10" x14ac:dyDescent="0.2">
      <c r="A39" s="23" t="s">
        <v>41</v>
      </c>
      <c r="B39" s="28">
        <v>0</v>
      </c>
      <c r="C39" s="27">
        <v>21</v>
      </c>
      <c r="D39" s="17">
        <f t="shared" si="8"/>
        <v>21</v>
      </c>
      <c r="E39" s="27">
        <v>0</v>
      </c>
      <c r="F39" s="27">
        <v>16</v>
      </c>
      <c r="G39" s="17">
        <f t="shared" si="9"/>
        <v>16</v>
      </c>
      <c r="H39" s="16">
        <v>0</v>
      </c>
      <c r="I39" s="16">
        <f t="shared" si="11"/>
        <v>76.19047619047619</v>
      </c>
      <c r="J39" s="16">
        <f t="shared" si="12"/>
        <v>76.19047619047619</v>
      </c>
    </row>
    <row r="40" spans="1:10" x14ac:dyDescent="0.2">
      <c r="A40" s="23" t="s">
        <v>42</v>
      </c>
      <c r="B40" s="28">
        <v>11</v>
      </c>
      <c r="C40" s="27">
        <v>3</v>
      </c>
      <c r="D40" s="17">
        <f t="shared" si="8"/>
        <v>14</v>
      </c>
      <c r="E40" s="27">
        <v>9</v>
      </c>
      <c r="F40" s="27">
        <v>1</v>
      </c>
      <c r="G40" s="17">
        <f t="shared" si="9"/>
        <v>10</v>
      </c>
      <c r="H40" s="16">
        <f t="shared" si="10"/>
        <v>81.818181818181827</v>
      </c>
      <c r="I40" s="16">
        <f t="shared" si="11"/>
        <v>33.333333333333329</v>
      </c>
      <c r="J40" s="16">
        <f t="shared" si="12"/>
        <v>71.428571428571431</v>
      </c>
    </row>
    <row r="41" spans="1:10" x14ac:dyDescent="0.2">
      <c r="A41" s="25" t="s">
        <v>43</v>
      </c>
      <c r="B41" s="28">
        <v>0</v>
      </c>
      <c r="C41" s="27">
        <v>57</v>
      </c>
      <c r="D41" s="17">
        <f t="shared" si="8"/>
        <v>57</v>
      </c>
      <c r="E41" s="27">
        <v>0</v>
      </c>
      <c r="F41" s="27">
        <v>40</v>
      </c>
      <c r="G41" s="17">
        <f t="shared" si="9"/>
        <v>40</v>
      </c>
      <c r="H41" s="16">
        <v>0</v>
      </c>
      <c r="I41" s="16">
        <f t="shared" si="11"/>
        <v>70.175438596491219</v>
      </c>
      <c r="J41" s="16">
        <f t="shared" si="12"/>
        <v>70.175438596491219</v>
      </c>
    </row>
    <row r="42" spans="1:10" x14ac:dyDescent="0.2">
      <c r="A42" s="25" t="s">
        <v>44</v>
      </c>
      <c r="B42" s="28">
        <v>13</v>
      </c>
      <c r="C42" s="27">
        <v>15</v>
      </c>
      <c r="D42" s="17">
        <f t="shared" si="8"/>
        <v>28</v>
      </c>
      <c r="E42" s="27">
        <v>5</v>
      </c>
      <c r="F42" s="27">
        <v>7</v>
      </c>
      <c r="G42" s="17">
        <f t="shared" si="9"/>
        <v>12</v>
      </c>
      <c r="H42" s="16">
        <f t="shared" si="10"/>
        <v>38.461538461538467</v>
      </c>
      <c r="I42" s="16">
        <f t="shared" si="11"/>
        <v>46.666666666666664</v>
      </c>
      <c r="J42" s="16">
        <f t="shared" si="12"/>
        <v>42.857142857142854</v>
      </c>
    </row>
    <row r="43" spans="1:10" x14ac:dyDescent="0.2">
      <c r="A43" s="26" t="s">
        <v>45</v>
      </c>
      <c r="B43" s="27">
        <v>48</v>
      </c>
      <c r="C43" s="27">
        <v>73</v>
      </c>
      <c r="D43" s="17">
        <f t="shared" si="8"/>
        <v>121</v>
      </c>
      <c r="E43" s="27">
        <v>45</v>
      </c>
      <c r="F43" s="27">
        <v>66</v>
      </c>
      <c r="G43" s="17">
        <f t="shared" si="9"/>
        <v>111</v>
      </c>
      <c r="H43" s="16">
        <f t="shared" si="10"/>
        <v>93.75</v>
      </c>
      <c r="I43" s="16">
        <f t="shared" si="11"/>
        <v>90.410958904109577</v>
      </c>
      <c r="J43" s="16">
        <f t="shared" si="12"/>
        <v>91.735537190082653</v>
      </c>
    </row>
    <row r="44" spans="1:10" x14ac:dyDescent="0.2">
      <c r="A44" s="17" t="s">
        <v>24</v>
      </c>
      <c r="B44" s="17">
        <f>SUM(B23:B43)</f>
        <v>487</v>
      </c>
      <c r="C44" s="17">
        <f>SUM(C23:C43)</f>
        <v>605</v>
      </c>
      <c r="D44" s="17">
        <f>B44+C44</f>
        <v>1092</v>
      </c>
      <c r="E44" s="17">
        <f>SUM(E23:E43)</f>
        <v>441</v>
      </c>
      <c r="F44" s="17">
        <f>SUM(F23:F43)</f>
        <v>518</v>
      </c>
      <c r="G44" s="17">
        <f>E44+F44</f>
        <v>959</v>
      </c>
      <c r="H44" s="16">
        <f t="shared" si="10"/>
        <v>90.554414784394254</v>
      </c>
      <c r="I44" s="16">
        <f t="shared" si="11"/>
        <v>85.619834710743802</v>
      </c>
      <c r="J44" s="16">
        <f t="shared" si="12"/>
        <v>87.820512820512818</v>
      </c>
    </row>
    <row r="47" spans="1:10" x14ac:dyDescent="0.2">
      <c r="A47" s="55" t="s">
        <v>54</v>
      </c>
      <c r="B47" s="55"/>
      <c r="C47" s="55"/>
      <c r="D47" s="55"/>
      <c r="E47" s="55"/>
      <c r="F47" s="55"/>
      <c r="G47" s="55"/>
      <c r="H47" s="55"/>
      <c r="I47" s="55"/>
      <c r="J47" s="55"/>
    </row>
    <row r="48" spans="1:10" x14ac:dyDescent="0.2">
      <c r="A48" s="57" t="s">
        <v>145</v>
      </c>
      <c r="B48" s="56" t="s">
        <v>23</v>
      </c>
      <c r="C48" s="56"/>
      <c r="D48" s="56"/>
      <c r="E48" s="56" t="s">
        <v>15</v>
      </c>
      <c r="F48" s="56"/>
      <c r="G48" s="56"/>
      <c r="H48" s="58" t="s">
        <v>22</v>
      </c>
      <c r="I48" s="58"/>
      <c r="J48" s="58"/>
    </row>
    <row r="49" spans="1:10" x14ac:dyDescent="0.2">
      <c r="A49" s="57"/>
      <c r="B49" s="14" t="s">
        <v>17</v>
      </c>
      <c r="C49" s="14" t="s">
        <v>18</v>
      </c>
      <c r="D49" s="17" t="s">
        <v>19</v>
      </c>
      <c r="E49" s="14" t="s">
        <v>17</v>
      </c>
      <c r="F49" s="14" t="s">
        <v>18</v>
      </c>
      <c r="G49" s="14" t="s">
        <v>19</v>
      </c>
      <c r="H49" s="15" t="s">
        <v>17</v>
      </c>
      <c r="I49" s="15" t="s">
        <v>18</v>
      </c>
      <c r="J49" s="15" t="s">
        <v>19</v>
      </c>
    </row>
    <row r="50" spans="1:10" x14ac:dyDescent="0.2">
      <c r="A50" s="23" t="s">
        <v>55</v>
      </c>
      <c r="B50" s="32">
        <v>33</v>
      </c>
      <c r="C50" s="32">
        <v>10</v>
      </c>
      <c r="D50" s="17">
        <f t="shared" ref="D50:D53" si="13">B50+C50</f>
        <v>43</v>
      </c>
      <c r="E50" s="32">
        <v>31</v>
      </c>
      <c r="F50" s="32">
        <v>10</v>
      </c>
      <c r="G50" s="17">
        <f>E50+F50</f>
        <v>41</v>
      </c>
      <c r="H50" s="16">
        <f>E50/B50*100</f>
        <v>93.939393939393938</v>
      </c>
      <c r="I50" s="16">
        <f>F50/C50*100</f>
        <v>100</v>
      </c>
      <c r="J50" s="16">
        <f>G50/D50*100</f>
        <v>95.348837209302332</v>
      </c>
    </row>
    <row r="51" spans="1:10" x14ac:dyDescent="0.2">
      <c r="A51" s="23" t="s">
        <v>56</v>
      </c>
      <c r="B51" s="32">
        <v>45</v>
      </c>
      <c r="C51" s="32">
        <v>3</v>
      </c>
      <c r="D51" s="17">
        <f t="shared" si="13"/>
        <v>48</v>
      </c>
      <c r="E51" s="32">
        <v>41</v>
      </c>
      <c r="F51" s="32">
        <v>3</v>
      </c>
      <c r="G51" s="17">
        <f t="shared" ref="G51:G53" si="14">E51+F51</f>
        <v>44</v>
      </c>
      <c r="H51" s="16">
        <f t="shared" ref="H51:H54" si="15">E51/B51*100</f>
        <v>91.111111111111114</v>
      </c>
      <c r="I51" s="16">
        <f t="shared" ref="I51:I54" si="16">F51/C51*100</f>
        <v>100</v>
      </c>
      <c r="J51" s="16">
        <f t="shared" ref="J51:J54" si="17">G51/D51*100</f>
        <v>91.666666666666657</v>
      </c>
    </row>
    <row r="52" spans="1:10" x14ac:dyDescent="0.2">
      <c r="A52" s="23" t="s">
        <v>57</v>
      </c>
      <c r="B52" s="32">
        <v>49</v>
      </c>
      <c r="C52" s="32">
        <v>9</v>
      </c>
      <c r="D52" s="17">
        <f t="shared" si="13"/>
        <v>58</v>
      </c>
      <c r="E52" s="32">
        <v>38</v>
      </c>
      <c r="F52" s="32">
        <v>9</v>
      </c>
      <c r="G52" s="17">
        <f t="shared" si="14"/>
        <v>47</v>
      </c>
      <c r="H52" s="16">
        <f t="shared" si="15"/>
        <v>77.551020408163268</v>
      </c>
      <c r="I52" s="16">
        <f t="shared" si="16"/>
        <v>100</v>
      </c>
      <c r="J52" s="16">
        <f t="shared" si="17"/>
        <v>81.034482758620683</v>
      </c>
    </row>
    <row r="53" spans="1:10" x14ac:dyDescent="0.2">
      <c r="A53" s="29" t="s">
        <v>58</v>
      </c>
      <c r="B53" s="33">
        <v>39</v>
      </c>
      <c r="C53" s="33">
        <v>9</v>
      </c>
      <c r="D53" s="17">
        <f t="shared" si="13"/>
        <v>48</v>
      </c>
      <c r="E53" s="33">
        <v>27</v>
      </c>
      <c r="F53" s="33">
        <v>4</v>
      </c>
      <c r="G53" s="17">
        <f t="shared" si="14"/>
        <v>31</v>
      </c>
      <c r="H53" s="16">
        <f t="shared" si="15"/>
        <v>69.230769230769226</v>
      </c>
      <c r="I53" s="16">
        <f t="shared" si="16"/>
        <v>44.444444444444443</v>
      </c>
      <c r="J53" s="16">
        <f t="shared" si="17"/>
        <v>64.583333333333343</v>
      </c>
    </row>
    <row r="54" spans="1:10" x14ac:dyDescent="0.2">
      <c r="A54" s="17" t="s">
        <v>24</v>
      </c>
      <c r="B54" s="17">
        <f>SUM(B50:B53)</f>
        <v>166</v>
      </c>
      <c r="C54" s="17">
        <f>SUM(C50:C53)</f>
        <v>31</v>
      </c>
      <c r="D54" s="17">
        <f>B54+C54</f>
        <v>197</v>
      </c>
      <c r="E54" s="17">
        <f>SUM(E50:E53)</f>
        <v>137</v>
      </c>
      <c r="F54" s="17">
        <f>SUM(F50:F53)</f>
        <v>26</v>
      </c>
      <c r="G54" s="17">
        <f>E54+F54</f>
        <v>163</v>
      </c>
      <c r="H54" s="16">
        <f t="shared" si="15"/>
        <v>82.53012048192771</v>
      </c>
      <c r="I54" s="16">
        <f t="shared" si="16"/>
        <v>83.870967741935488</v>
      </c>
      <c r="J54" s="16">
        <f t="shared" si="17"/>
        <v>82.741116751269033</v>
      </c>
    </row>
    <row r="56" spans="1:10" x14ac:dyDescent="0.2">
      <c r="A56" s="55" t="s">
        <v>60</v>
      </c>
      <c r="B56" s="55"/>
      <c r="C56" s="55"/>
      <c r="D56" s="55"/>
      <c r="E56" s="55"/>
      <c r="F56" s="55"/>
      <c r="G56" s="55"/>
      <c r="H56" s="55"/>
      <c r="I56" s="55"/>
      <c r="J56" s="55"/>
    </row>
    <row r="57" spans="1:10" x14ac:dyDescent="0.2">
      <c r="A57" s="57" t="s">
        <v>145</v>
      </c>
      <c r="B57" s="56" t="s">
        <v>23</v>
      </c>
      <c r="C57" s="56"/>
      <c r="D57" s="56"/>
      <c r="E57" s="56" t="s">
        <v>15</v>
      </c>
      <c r="F57" s="56"/>
      <c r="G57" s="56"/>
      <c r="H57" s="58" t="s">
        <v>22</v>
      </c>
      <c r="I57" s="58"/>
      <c r="J57" s="58"/>
    </row>
    <row r="58" spans="1:10" x14ac:dyDescent="0.2">
      <c r="A58" s="57"/>
      <c r="B58" s="14" t="s">
        <v>17</v>
      </c>
      <c r="C58" s="14" t="s">
        <v>18</v>
      </c>
      <c r="D58" s="17" t="s">
        <v>19</v>
      </c>
      <c r="E58" s="14" t="s">
        <v>17</v>
      </c>
      <c r="F58" s="14" t="s">
        <v>18</v>
      </c>
      <c r="G58" s="14" t="s">
        <v>19</v>
      </c>
      <c r="H58" s="15" t="s">
        <v>17</v>
      </c>
      <c r="I58" s="15" t="s">
        <v>18</v>
      </c>
      <c r="J58" s="15" t="s">
        <v>19</v>
      </c>
    </row>
    <row r="59" spans="1:10" x14ac:dyDescent="0.2">
      <c r="A59" s="34" t="s">
        <v>59</v>
      </c>
      <c r="B59" s="28">
        <v>0</v>
      </c>
      <c r="C59" s="27">
        <v>11</v>
      </c>
      <c r="D59" s="17">
        <f>B59+C59</f>
        <v>11</v>
      </c>
      <c r="E59" s="27">
        <v>0</v>
      </c>
      <c r="F59" s="27">
        <v>6</v>
      </c>
      <c r="G59" s="17">
        <f>E59+F59</f>
        <v>6</v>
      </c>
      <c r="H59" s="16">
        <v>0</v>
      </c>
      <c r="I59" s="16">
        <f>F59/C59*100</f>
        <v>54.54545454545454</v>
      </c>
      <c r="J59" s="16">
        <f>G59/D59*100</f>
        <v>54.54545454545454</v>
      </c>
    </row>
    <row r="60" spans="1:10" x14ac:dyDescent="0.2">
      <c r="A60" s="17" t="s">
        <v>24</v>
      </c>
      <c r="B60" s="17">
        <f>SUM(B59:B59)</f>
        <v>0</v>
      </c>
      <c r="C60" s="17">
        <f>SUM(C59:C59)</f>
        <v>11</v>
      </c>
      <c r="D60" s="17">
        <f>B60+C60</f>
        <v>11</v>
      </c>
      <c r="E60" s="17">
        <f>SUM(E59:E59)</f>
        <v>0</v>
      </c>
      <c r="F60" s="17">
        <f>SUM(F59:F59)</f>
        <v>6</v>
      </c>
      <c r="G60" s="17">
        <f>E60+F60</f>
        <v>6</v>
      </c>
      <c r="H60" s="16">
        <v>0</v>
      </c>
      <c r="I60" s="16">
        <f t="shared" ref="I60" si="18">F60/C60*100</f>
        <v>54.54545454545454</v>
      </c>
      <c r="J60" s="16">
        <f t="shared" ref="J60" si="19">G60/D60*100</f>
        <v>54.54545454545454</v>
      </c>
    </row>
    <row r="62" spans="1:10" x14ac:dyDescent="0.2">
      <c r="A62" s="55" t="s">
        <v>61</v>
      </c>
      <c r="B62" s="55"/>
      <c r="C62" s="55"/>
      <c r="D62" s="55"/>
      <c r="E62" s="55"/>
      <c r="F62" s="55"/>
      <c r="G62" s="55"/>
      <c r="H62" s="55"/>
      <c r="I62" s="55"/>
      <c r="J62" s="55"/>
    </row>
    <row r="63" spans="1:10" x14ac:dyDescent="0.2">
      <c r="A63" s="57" t="s">
        <v>145</v>
      </c>
      <c r="B63" s="56" t="s">
        <v>23</v>
      </c>
      <c r="C63" s="56"/>
      <c r="D63" s="56"/>
      <c r="E63" s="56" t="s">
        <v>15</v>
      </c>
      <c r="F63" s="56"/>
      <c r="G63" s="56"/>
      <c r="H63" s="58" t="s">
        <v>22</v>
      </c>
      <c r="I63" s="58"/>
      <c r="J63" s="58"/>
    </row>
    <row r="64" spans="1:10" x14ac:dyDescent="0.2">
      <c r="A64" s="57"/>
      <c r="B64" s="14" t="s">
        <v>17</v>
      </c>
      <c r="C64" s="14" t="s">
        <v>18</v>
      </c>
      <c r="D64" s="17" t="s">
        <v>19</v>
      </c>
      <c r="E64" s="14" t="s">
        <v>17</v>
      </c>
      <c r="F64" s="14" t="s">
        <v>18</v>
      </c>
      <c r="G64" s="14" t="s">
        <v>19</v>
      </c>
      <c r="H64" s="15" t="s">
        <v>17</v>
      </c>
      <c r="I64" s="15" t="s">
        <v>18</v>
      </c>
      <c r="J64" s="15" t="s">
        <v>19</v>
      </c>
    </row>
    <row r="65" spans="1:42" x14ac:dyDescent="0.2">
      <c r="A65" s="35" t="s">
        <v>62</v>
      </c>
      <c r="B65" s="32">
        <v>5</v>
      </c>
      <c r="C65" s="32">
        <v>27</v>
      </c>
      <c r="D65" s="17">
        <f t="shared" ref="D65:D66" si="20">B65+C65</f>
        <v>32</v>
      </c>
      <c r="E65" s="32">
        <v>5</v>
      </c>
      <c r="F65" s="32">
        <v>22</v>
      </c>
      <c r="G65" s="17">
        <f>E65+F65</f>
        <v>27</v>
      </c>
      <c r="H65" s="16">
        <f>E65/B65*100</f>
        <v>100</v>
      </c>
      <c r="I65" s="16">
        <f>F65/C65*100</f>
        <v>81.481481481481481</v>
      </c>
      <c r="J65" s="16">
        <f>G65/D65*100</f>
        <v>84.375</v>
      </c>
    </row>
    <row r="66" spans="1:42" x14ac:dyDescent="0.2">
      <c r="A66" s="34" t="s">
        <v>63</v>
      </c>
      <c r="B66" s="32">
        <v>0</v>
      </c>
      <c r="C66" s="32">
        <v>76</v>
      </c>
      <c r="D66" s="17">
        <f t="shared" si="20"/>
        <v>76</v>
      </c>
      <c r="E66" s="32">
        <v>0</v>
      </c>
      <c r="F66" s="32">
        <v>46</v>
      </c>
      <c r="G66" s="17">
        <f t="shared" ref="G66" si="21">E66+F66</f>
        <v>46</v>
      </c>
      <c r="H66" s="16">
        <v>0</v>
      </c>
      <c r="I66" s="16">
        <f t="shared" ref="I66:I67" si="22">F66/C66*100</f>
        <v>60.526315789473685</v>
      </c>
      <c r="J66" s="16">
        <f t="shared" ref="J66:J67" si="23">G66/D66*100</f>
        <v>60.526315789473685</v>
      </c>
    </row>
    <row r="67" spans="1:42" x14ac:dyDescent="0.2">
      <c r="A67" s="17" t="s">
        <v>24</v>
      </c>
      <c r="B67" s="17">
        <f>SUM(B65:B66)</f>
        <v>5</v>
      </c>
      <c r="C67" s="17">
        <f>SUM(C65:C66)</f>
        <v>103</v>
      </c>
      <c r="D67" s="17">
        <f>B67+C67</f>
        <v>108</v>
      </c>
      <c r="E67" s="17">
        <f>SUM(E65:E66)</f>
        <v>5</v>
      </c>
      <c r="F67" s="17">
        <f>SUM(F65:F66)</f>
        <v>68</v>
      </c>
      <c r="G67" s="17">
        <f>E67+F67</f>
        <v>73</v>
      </c>
      <c r="H67" s="16">
        <f t="shared" ref="H67" si="24">E67/B67*100</f>
        <v>100</v>
      </c>
      <c r="I67" s="16">
        <f t="shared" si="22"/>
        <v>66.019417475728162</v>
      </c>
      <c r="J67" s="16">
        <f t="shared" si="23"/>
        <v>67.592592592592595</v>
      </c>
    </row>
    <row r="70" spans="1:42" x14ac:dyDescent="0.2">
      <c r="A70" s="55" t="s">
        <v>73</v>
      </c>
      <c r="B70" s="55"/>
      <c r="C70" s="55"/>
      <c r="D70" s="55"/>
      <c r="E70" s="55"/>
      <c r="F70" s="55"/>
      <c r="G70" s="55"/>
      <c r="H70" s="55"/>
      <c r="I70" s="55"/>
      <c r="J70" s="55"/>
    </row>
    <row r="71" spans="1:42" x14ac:dyDescent="0.2">
      <c r="A71" s="57"/>
      <c r="B71" s="56" t="s">
        <v>23</v>
      </c>
      <c r="C71" s="56"/>
      <c r="D71" s="56"/>
      <c r="E71" s="56" t="s">
        <v>15</v>
      </c>
      <c r="F71" s="56"/>
      <c r="G71" s="56"/>
      <c r="H71" s="58" t="s">
        <v>22</v>
      </c>
      <c r="I71" s="58"/>
      <c r="J71" s="58"/>
    </row>
    <row r="72" spans="1:42" x14ac:dyDescent="0.2">
      <c r="A72" s="57"/>
      <c r="B72" s="14" t="s">
        <v>17</v>
      </c>
      <c r="C72" s="14" t="s">
        <v>18</v>
      </c>
      <c r="D72" s="17" t="s">
        <v>19</v>
      </c>
      <c r="E72" s="14" t="s">
        <v>17</v>
      </c>
      <c r="F72" s="14" t="s">
        <v>18</v>
      </c>
      <c r="G72" s="14" t="s">
        <v>19</v>
      </c>
      <c r="H72" s="15" t="s">
        <v>17</v>
      </c>
      <c r="I72" s="15" t="s">
        <v>18</v>
      </c>
      <c r="J72" s="15" t="s">
        <v>19</v>
      </c>
    </row>
    <row r="73" spans="1:42" s="39" customFormat="1" ht="39.75" customHeight="1" x14ac:dyDescent="0.2">
      <c r="A73" s="36" t="s">
        <v>24</v>
      </c>
      <c r="B73" s="36">
        <f>B12+B18+B44+B54+B60+B67</f>
        <v>725</v>
      </c>
      <c r="C73" s="36">
        <f>C12+C18+C44+C54+C60+C67</f>
        <v>963</v>
      </c>
      <c r="D73" s="40">
        <f>D12+D18+D44+D54+D60+D67</f>
        <v>1688</v>
      </c>
      <c r="E73" s="36">
        <f>E12+E18+E44+E54+E60+E67</f>
        <v>648</v>
      </c>
      <c r="F73" s="36">
        <f>F12+F18+F44+F54+F60+F67</f>
        <v>820</v>
      </c>
      <c r="G73" s="40">
        <f t="shared" ref="G73" si="25">G12+G18+G44+G54+G60+G67</f>
        <v>1468</v>
      </c>
      <c r="H73" s="37">
        <f t="shared" ref="H73:I73" si="26">E73/B73*100</f>
        <v>89.379310344827587</v>
      </c>
      <c r="I73" s="37">
        <f t="shared" si="26"/>
        <v>85.150571131879531</v>
      </c>
      <c r="J73" s="37">
        <f t="shared" ref="J73" si="27">G73/D73*100</f>
        <v>86.966824644549774</v>
      </c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</row>
  </sheetData>
  <mergeCells count="35">
    <mergeCell ref="A70:J70"/>
    <mergeCell ref="A71:A72"/>
    <mergeCell ref="B71:D71"/>
    <mergeCell ref="E71:G71"/>
    <mergeCell ref="H71:J71"/>
    <mergeCell ref="A62:J62"/>
    <mergeCell ref="A63:A64"/>
    <mergeCell ref="B63:D63"/>
    <mergeCell ref="E63:G63"/>
    <mergeCell ref="H63:J63"/>
    <mergeCell ref="A56:J56"/>
    <mergeCell ref="A57:A58"/>
    <mergeCell ref="B57:D57"/>
    <mergeCell ref="E57:G57"/>
    <mergeCell ref="H57:J57"/>
    <mergeCell ref="A47:J47"/>
    <mergeCell ref="A48:A49"/>
    <mergeCell ref="B48:D48"/>
    <mergeCell ref="E48:G48"/>
    <mergeCell ref="H48:J48"/>
    <mergeCell ref="A20:J20"/>
    <mergeCell ref="A21:A22"/>
    <mergeCell ref="B21:D21"/>
    <mergeCell ref="E21:G21"/>
    <mergeCell ref="H21:J21"/>
    <mergeCell ref="A14:J14"/>
    <mergeCell ref="A15:A16"/>
    <mergeCell ref="B15:D15"/>
    <mergeCell ref="E15:G15"/>
    <mergeCell ref="H15:J15"/>
    <mergeCell ref="A1:J1"/>
    <mergeCell ref="A2:A3"/>
    <mergeCell ref="B2:D2"/>
    <mergeCell ref="E2:G2"/>
    <mergeCell ref="H2:J2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</sheetPr>
  <dimension ref="A1:AP24"/>
  <sheetViews>
    <sheetView workbookViewId="0">
      <selection activeCell="K9" sqref="K9"/>
    </sheetView>
  </sheetViews>
  <sheetFormatPr defaultColWidth="10.76171875" defaultRowHeight="15" x14ac:dyDescent="0.2"/>
  <cols>
    <col min="1" max="1" width="42.91015625" style="4" customWidth="1"/>
    <col min="2" max="8" width="9.68359375" customWidth="1"/>
    <col min="9" max="9" width="9.68359375" style="3" customWidth="1"/>
    <col min="10" max="10" width="9.68359375" customWidth="1"/>
  </cols>
  <sheetData>
    <row r="1" spans="1:42" x14ac:dyDescent="0.2">
      <c r="A1" s="55" t="s">
        <v>51</v>
      </c>
      <c r="B1" s="55"/>
      <c r="C1" s="55"/>
      <c r="D1" s="55"/>
      <c r="E1" s="55"/>
      <c r="F1" s="55"/>
      <c r="G1" s="55"/>
      <c r="H1" s="55"/>
      <c r="I1" s="55"/>
      <c r="J1" s="55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2">
      <c r="A2" s="57" t="s">
        <v>145</v>
      </c>
      <c r="B2" s="56" t="s">
        <v>23</v>
      </c>
      <c r="C2" s="56"/>
      <c r="D2" s="56"/>
      <c r="E2" s="56" t="s">
        <v>15</v>
      </c>
      <c r="F2" s="56"/>
      <c r="G2" s="56"/>
      <c r="H2" s="58" t="s">
        <v>22</v>
      </c>
      <c r="I2" s="58"/>
      <c r="J2" s="58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42" x14ac:dyDescent="0.2">
      <c r="A3" s="57"/>
      <c r="B3" s="14" t="s">
        <v>17</v>
      </c>
      <c r="C3" s="14" t="s">
        <v>18</v>
      </c>
      <c r="D3" s="17" t="s">
        <v>19</v>
      </c>
      <c r="E3" s="14" t="s">
        <v>17</v>
      </c>
      <c r="F3" s="14" t="s">
        <v>18</v>
      </c>
      <c r="G3" s="14" t="s">
        <v>19</v>
      </c>
      <c r="H3" s="15" t="s">
        <v>17</v>
      </c>
      <c r="I3" s="15" t="s">
        <v>18</v>
      </c>
      <c r="J3" s="15" t="s">
        <v>19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</row>
    <row r="4" spans="1:42" x14ac:dyDescent="0.2">
      <c r="A4" s="25" t="s">
        <v>83</v>
      </c>
      <c r="B4" s="30">
        <v>5</v>
      </c>
      <c r="C4" s="30">
        <v>13</v>
      </c>
      <c r="D4" s="17">
        <f>B4+C4</f>
        <v>18</v>
      </c>
      <c r="E4" s="30">
        <v>5</v>
      </c>
      <c r="F4" s="30">
        <v>13</v>
      </c>
      <c r="G4" s="17">
        <f>E4+F4</f>
        <v>18</v>
      </c>
      <c r="H4" s="16">
        <f t="shared" ref="H4:I4" si="0">E4/B4*100</f>
        <v>100</v>
      </c>
      <c r="I4" s="16">
        <f t="shared" si="0"/>
        <v>100</v>
      </c>
      <c r="J4" s="16">
        <f>G4/D4*100</f>
        <v>100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</row>
    <row r="5" spans="1:42" x14ac:dyDescent="0.2">
      <c r="A5" s="23" t="s">
        <v>84</v>
      </c>
      <c r="B5" s="30"/>
      <c r="C5" s="30">
        <v>25</v>
      </c>
      <c r="D5" s="17">
        <f t="shared" ref="D5:D6" si="1">B5+C5</f>
        <v>25</v>
      </c>
      <c r="E5" s="30"/>
      <c r="F5" s="30">
        <v>25</v>
      </c>
      <c r="G5" s="17">
        <f t="shared" ref="G5:G6" si="2">E5+F5</f>
        <v>25</v>
      </c>
      <c r="H5" s="16">
        <v>0</v>
      </c>
      <c r="I5" s="16">
        <f t="shared" ref="H5:J7" si="3">F5/C5*100</f>
        <v>100</v>
      </c>
      <c r="J5" s="16">
        <f t="shared" si="3"/>
        <v>100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</row>
    <row r="6" spans="1:42" x14ac:dyDescent="0.2">
      <c r="A6" s="23" t="s">
        <v>85</v>
      </c>
      <c r="B6" s="30">
        <v>7</v>
      </c>
      <c r="C6" s="30">
        <v>22</v>
      </c>
      <c r="D6" s="17">
        <f t="shared" si="1"/>
        <v>29</v>
      </c>
      <c r="E6" s="30">
        <v>6</v>
      </c>
      <c r="F6" s="30">
        <v>21</v>
      </c>
      <c r="G6" s="17">
        <f t="shared" si="2"/>
        <v>27</v>
      </c>
      <c r="H6" s="16">
        <f t="shared" si="3"/>
        <v>85.714285714285708</v>
      </c>
      <c r="I6" s="16">
        <f t="shared" si="3"/>
        <v>95.454545454545453</v>
      </c>
      <c r="J6" s="16">
        <f t="shared" si="3"/>
        <v>93.103448275862064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</row>
    <row r="7" spans="1:42" x14ac:dyDescent="0.2">
      <c r="A7" s="17" t="s">
        <v>24</v>
      </c>
      <c r="B7" s="17">
        <f>SUM(B4:B6)</f>
        <v>12</v>
      </c>
      <c r="C7" s="17">
        <f>SUM(C4:C6)</f>
        <v>60</v>
      </c>
      <c r="D7" s="17">
        <f>B7+C7</f>
        <v>72</v>
      </c>
      <c r="E7" s="17">
        <f>SUM(E4:E6)</f>
        <v>11</v>
      </c>
      <c r="F7" s="17">
        <f>SUM(F4:F6)</f>
        <v>59</v>
      </c>
      <c r="G7" s="17">
        <f>E7+F7</f>
        <v>70</v>
      </c>
      <c r="H7" s="16">
        <f t="shared" si="3"/>
        <v>91.666666666666657</v>
      </c>
      <c r="I7" s="16">
        <f t="shared" si="3"/>
        <v>98.333333333333329</v>
      </c>
      <c r="J7" s="16">
        <f t="shared" si="3"/>
        <v>97.222222222222214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</row>
    <row r="8" spans="1:42" x14ac:dyDescent="0.2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</row>
    <row r="9" spans="1:42" x14ac:dyDescent="0.2">
      <c r="A9" s="55" t="s">
        <v>46</v>
      </c>
      <c r="B9" s="55"/>
      <c r="C9" s="55"/>
      <c r="D9" s="55"/>
      <c r="E9" s="55"/>
      <c r="F9" s="55"/>
      <c r="G9" s="55"/>
      <c r="H9" s="55"/>
      <c r="I9" s="55"/>
      <c r="J9" s="55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</row>
    <row r="10" spans="1:42" x14ac:dyDescent="0.2">
      <c r="A10" s="57" t="s">
        <v>145</v>
      </c>
      <c r="B10" s="56" t="s">
        <v>23</v>
      </c>
      <c r="C10" s="56"/>
      <c r="D10" s="56"/>
      <c r="E10" s="56" t="s">
        <v>15</v>
      </c>
      <c r="F10" s="56"/>
      <c r="G10" s="56"/>
      <c r="H10" s="58" t="s">
        <v>22</v>
      </c>
      <c r="I10" s="58"/>
      <c r="J10" s="58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</row>
    <row r="11" spans="1:42" x14ac:dyDescent="0.2">
      <c r="A11" s="57"/>
      <c r="B11" s="14" t="s">
        <v>17</v>
      </c>
      <c r="C11" s="14" t="s">
        <v>18</v>
      </c>
      <c r="D11" s="17" t="s">
        <v>19</v>
      </c>
      <c r="E11" s="14" t="s">
        <v>17</v>
      </c>
      <c r="F11" s="14" t="s">
        <v>18</v>
      </c>
      <c r="G11" s="14" t="s">
        <v>19</v>
      </c>
      <c r="H11" s="15" t="s">
        <v>17</v>
      </c>
      <c r="I11" s="15" t="s">
        <v>18</v>
      </c>
      <c r="J11" s="15" t="s">
        <v>19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</row>
    <row r="12" spans="1:42" x14ac:dyDescent="0.2">
      <c r="A12" s="23" t="s">
        <v>86</v>
      </c>
      <c r="B12" s="27">
        <v>8</v>
      </c>
      <c r="C12" s="27"/>
      <c r="D12" s="17">
        <f>B12+C12</f>
        <v>8</v>
      </c>
      <c r="E12" s="27">
        <v>8</v>
      </c>
      <c r="F12" s="27"/>
      <c r="G12" s="17">
        <f>E12+F12</f>
        <v>8</v>
      </c>
      <c r="H12" s="16">
        <f t="shared" ref="H12" si="4">E12/B12*100</f>
        <v>100</v>
      </c>
      <c r="I12" s="16">
        <v>0</v>
      </c>
      <c r="J12" s="16">
        <f>G12/D12*100</f>
        <v>100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</row>
    <row r="13" spans="1:42" x14ac:dyDescent="0.2">
      <c r="A13" s="23" t="s">
        <v>83</v>
      </c>
      <c r="B13" s="27">
        <v>13</v>
      </c>
      <c r="C13" s="27">
        <v>11</v>
      </c>
      <c r="D13" s="17">
        <f t="shared" ref="D13:D17" si="5">B13+C13</f>
        <v>24</v>
      </c>
      <c r="E13" s="27">
        <v>13</v>
      </c>
      <c r="F13" s="27">
        <v>11</v>
      </c>
      <c r="G13" s="17">
        <f t="shared" ref="G13:G17" si="6">E13+F13</f>
        <v>24</v>
      </c>
      <c r="H13" s="16">
        <f t="shared" ref="H13:J18" si="7">E13/B13*100</f>
        <v>100</v>
      </c>
      <c r="I13" s="16">
        <f t="shared" si="7"/>
        <v>100</v>
      </c>
      <c r="J13" s="16">
        <f t="shared" si="7"/>
        <v>100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</row>
    <row r="14" spans="1:42" x14ac:dyDescent="0.2">
      <c r="A14" s="23" t="s">
        <v>87</v>
      </c>
      <c r="B14" s="27"/>
      <c r="C14" s="27">
        <v>39</v>
      </c>
      <c r="D14" s="17">
        <f t="shared" si="5"/>
        <v>39</v>
      </c>
      <c r="E14" s="27"/>
      <c r="F14" s="27">
        <v>38</v>
      </c>
      <c r="G14" s="17">
        <f t="shared" si="6"/>
        <v>38</v>
      </c>
      <c r="H14" s="16">
        <v>0</v>
      </c>
      <c r="I14" s="16">
        <f t="shared" si="7"/>
        <v>97.435897435897431</v>
      </c>
      <c r="J14" s="16">
        <f t="shared" si="7"/>
        <v>97.435897435897431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</row>
    <row r="15" spans="1:42" x14ac:dyDescent="0.2">
      <c r="A15" s="23" t="s">
        <v>88</v>
      </c>
      <c r="B15" s="27">
        <v>16</v>
      </c>
      <c r="C15" s="27"/>
      <c r="D15" s="17">
        <f t="shared" si="5"/>
        <v>16</v>
      </c>
      <c r="E15" s="27">
        <v>14</v>
      </c>
      <c r="F15" s="27"/>
      <c r="G15" s="17">
        <f t="shared" si="6"/>
        <v>14</v>
      </c>
      <c r="H15" s="16">
        <f t="shared" si="7"/>
        <v>87.5</v>
      </c>
      <c r="I15" s="16">
        <v>0</v>
      </c>
      <c r="J15" s="16">
        <f t="shared" si="7"/>
        <v>87.5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</row>
    <row r="16" spans="1:42" x14ac:dyDescent="0.2">
      <c r="A16" s="23" t="s">
        <v>89</v>
      </c>
      <c r="B16" s="27"/>
      <c r="C16" s="27">
        <v>24</v>
      </c>
      <c r="D16" s="17">
        <f t="shared" si="5"/>
        <v>24</v>
      </c>
      <c r="E16" s="27"/>
      <c r="F16" s="27">
        <v>20</v>
      </c>
      <c r="G16" s="17">
        <f t="shared" si="6"/>
        <v>20</v>
      </c>
      <c r="H16" s="16">
        <v>0</v>
      </c>
      <c r="I16" s="16">
        <f t="shared" si="7"/>
        <v>83.333333333333343</v>
      </c>
      <c r="J16" s="16">
        <f t="shared" si="7"/>
        <v>83.333333333333343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</row>
    <row r="17" spans="1:42" x14ac:dyDescent="0.2">
      <c r="A17" s="23" t="s">
        <v>90</v>
      </c>
      <c r="B17" s="27">
        <v>18</v>
      </c>
      <c r="C17" s="27">
        <v>18</v>
      </c>
      <c r="D17" s="17">
        <f t="shared" si="5"/>
        <v>36</v>
      </c>
      <c r="E17" s="27">
        <v>14</v>
      </c>
      <c r="F17" s="27">
        <v>7</v>
      </c>
      <c r="G17" s="17">
        <f t="shared" si="6"/>
        <v>21</v>
      </c>
      <c r="H17" s="16">
        <f t="shared" si="7"/>
        <v>77.777777777777786</v>
      </c>
      <c r="I17" s="16">
        <f t="shared" si="7"/>
        <v>38.888888888888893</v>
      </c>
      <c r="J17" s="16">
        <f t="shared" si="7"/>
        <v>58.333333333333336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</row>
    <row r="18" spans="1:42" x14ac:dyDescent="0.2">
      <c r="A18" s="17" t="s">
        <v>24</v>
      </c>
      <c r="B18" s="17">
        <f>SUM(B12:B17)</f>
        <v>55</v>
      </c>
      <c r="C18" s="17">
        <f>SUM(C12:C17)</f>
        <v>92</v>
      </c>
      <c r="D18" s="17">
        <f>B18+C18</f>
        <v>147</v>
      </c>
      <c r="E18" s="17">
        <f>SUM(E12:E17)</f>
        <v>49</v>
      </c>
      <c r="F18" s="17">
        <f>SUM(F12:F17)</f>
        <v>76</v>
      </c>
      <c r="G18" s="17">
        <f>E18+F18</f>
        <v>125</v>
      </c>
      <c r="H18" s="16">
        <f t="shared" si="7"/>
        <v>89.090909090909093</v>
      </c>
      <c r="I18" s="16">
        <f t="shared" si="7"/>
        <v>82.608695652173907</v>
      </c>
      <c r="J18" s="16">
        <f t="shared" si="7"/>
        <v>85.034013605442169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</row>
    <row r="19" spans="1:42" x14ac:dyDescent="0.2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</row>
    <row r="20" spans="1:42" x14ac:dyDescent="0.2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</row>
    <row r="21" spans="1:42" x14ac:dyDescent="0.2">
      <c r="A21" s="55" t="s">
        <v>73</v>
      </c>
      <c r="B21" s="55"/>
      <c r="C21" s="55"/>
      <c r="D21" s="55"/>
      <c r="E21" s="55"/>
      <c r="F21" s="55"/>
      <c r="G21" s="55"/>
      <c r="H21" s="55"/>
      <c r="I21" s="55"/>
      <c r="J21" s="55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</row>
    <row r="22" spans="1:42" x14ac:dyDescent="0.2">
      <c r="A22" s="57"/>
      <c r="B22" s="56" t="s">
        <v>23</v>
      </c>
      <c r="C22" s="56"/>
      <c r="D22" s="56"/>
      <c r="E22" s="56" t="s">
        <v>15</v>
      </c>
      <c r="F22" s="56"/>
      <c r="G22" s="56"/>
      <c r="H22" s="58" t="s">
        <v>22</v>
      </c>
      <c r="I22" s="58"/>
      <c r="J22" s="58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</row>
    <row r="23" spans="1:42" x14ac:dyDescent="0.2">
      <c r="A23" s="57"/>
      <c r="B23" s="14" t="s">
        <v>17</v>
      </c>
      <c r="C23" s="14" t="s">
        <v>18</v>
      </c>
      <c r="D23" s="17" t="s">
        <v>19</v>
      </c>
      <c r="E23" s="14" t="s">
        <v>17</v>
      </c>
      <c r="F23" s="14" t="s">
        <v>18</v>
      </c>
      <c r="G23" s="14" t="s">
        <v>19</v>
      </c>
      <c r="H23" s="15" t="s">
        <v>17</v>
      </c>
      <c r="I23" s="15" t="s">
        <v>18</v>
      </c>
      <c r="J23" s="15" t="s">
        <v>19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</row>
    <row r="24" spans="1:42" s="39" customFormat="1" ht="39.75" customHeight="1" x14ac:dyDescent="0.2">
      <c r="A24" s="36" t="s">
        <v>24</v>
      </c>
      <c r="B24" s="36">
        <f>B7+B18</f>
        <v>67</v>
      </c>
      <c r="C24" s="36">
        <f t="shared" ref="C24:F24" si="8">C7+C18</f>
        <v>152</v>
      </c>
      <c r="D24" s="36">
        <f t="shared" si="8"/>
        <v>219</v>
      </c>
      <c r="E24" s="36">
        <f t="shared" si="8"/>
        <v>60</v>
      </c>
      <c r="F24" s="36">
        <f t="shared" si="8"/>
        <v>135</v>
      </c>
      <c r="G24" s="36">
        <f>G7+G18</f>
        <v>195</v>
      </c>
      <c r="H24" s="37">
        <f t="shared" ref="H24:J24" si="9">E24/B24*100</f>
        <v>89.552238805970148</v>
      </c>
      <c r="I24" s="37">
        <f t="shared" si="9"/>
        <v>88.81578947368422</v>
      </c>
      <c r="J24" s="37">
        <f t="shared" si="9"/>
        <v>89.041095890410958</v>
      </c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</row>
  </sheetData>
  <mergeCells count="15">
    <mergeCell ref="A21:J21"/>
    <mergeCell ref="A22:A23"/>
    <mergeCell ref="B22:D22"/>
    <mergeCell ref="E22:G22"/>
    <mergeCell ref="H22:J22"/>
    <mergeCell ref="A9:J9"/>
    <mergeCell ref="A10:A11"/>
    <mergeCell ref="B10:D10"/>
    <mergeCell ref="E10:G10"/>
    <mergeCell ref="H10:J10"/>
    <mergeCell ref="A1:J1"/>
    <mergeCell ref="A2:A3"/>
    <mergeCell ref="B2:D2"/>
    <mergeCell ref="E2:G2"/>
    <mergeCell ref="H2:J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</sheetPr>
  <dimension ref="A1:AP20"/>
  <sheetViews>
    <sheetView tabSelected="1" topLeftCell="A4" workbookViewId="0">
      <selection activeCell="A9" sqref="A9:A10"/>
    </sheetView>
  </sheetViews>
  <sheetFormatPr defaultColWidth="10.76171875" defaultRowHeight="15" x14ac:dyDescent="0.2"/>
  <cols>
    <col min="1" max="1" width="43.31640625" style="4" customWidth="1"/>
    <col min="2" max="10" width="9.68359375" style="2" customWidth="1"/>
    <col min="11" max="13" width="30.66796875" style="2" customWidth="1"/>
    <col min="14" max="14" width="30.66796875" style="1" customWidth="1"/>
  </cols>
  <sheetData>
    <row r="1" spans="1:42" x14ac:dyDescent="0.2">
      <c r="A1" s="55" t="s">
        <v>51</v>
      </c>
      <c r="B1" s="55"/>
      <c r="C1" s="55"/>
      <c r="D1" s="55"/>
      <c r="E1" s="55"/>
      <c r="F1" s="55"/>
      <c r="G1" s="55"/>
      <c r="H1" s="55"/>
      <c r="I1" s="55"/>
      <c r="J1" s="55"/>
      <c r="K1" s="1"/>
      <c r="L1" s="1"/>
      <c r="M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2">
      <c r="A2" s="57" t="s">
        <v>145</v>
      </c>
      <c r="B2" s="56" t="s">
        <v>23</v>
      </c>
      <c r="C2" s="56"/>
      <c r="D2" s="56"/>
      <c r="E2" s="56" t="s">
        <v>15</v>
      </c>
      <c r="F2" s="56"/>
      <c r="G2" s="56"/>
      <c r="H2" s="58" t="s">
        <v>22</v>
      </c>
      <c r="I2" s="58"/>
      <c r="J2" s="58"/>
      <c r="K2" s="1"/>
      <c r="L2" s="1"/>
      <c r="M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42" x14ac:dyDescent="0.2">
      <c r="A3" s="57"/>
      <c r="B3" s="14" t="s">
        <v>17</v>
      </c>
      <c r="C3" s="14" t="s">
        <v>18</v>
      </c>
      <c r="D3" s="17" t="s">
        <v>19</v>
      </c>
      <c r="E3" s="14" t="s">
        <v>17</v>
      </c>
      <c r="F3" s="14" t="s">
        <v>18</v>
      </c>
      <c r="G3" s="14" t="s">
        <v>19</v>
      </c>
      <c r="H3" s="15" t="s">
        <v>17</v>
      </c>
      <c r="I3" s="15" t="s">
        <v>18</v>
      </c>
      <c r="J3" s="15" t="s">
        <v>19</v>
      </c>
      <c r="K3" s="1"/>
      <c r="L3" s="1"/>
      <c r="M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</row>
    <row r="4" spans="1:42" x14ac:dyDescent="0.2">
      <c r="A4" s="25" t="s">
        <v>78</v>
      </c>
      <c r="B4" s="30"/>
      <c r="C4" s="30">
        <v>34</v>
      </c>
      <c r="D4" s="17">
        <f>B4+C4</f>
        <v>34</v>
      </c>
      <c r="E4" s="30"/>
      <c r="F4" s="30">
        <v>32</v>
      </c>
      <c r="G4" s="17">
        <f>E4+F4</f>
        <v>32</v>
      </c>
      <c r="H4" s="16">
        <v>0</v>
      </c>
      <c r="I4" s="16">
        <f t="shared" ref="I4" si="0">F4/C4*100</f>
        <v>94.117647058823522</v>
      </c>
      <c r="J4" s="16">
        <f>G4/D4*100</f>
        <v>94.117647058823522</v>
      </c>
      <c r="K4" s="1"/>
      <c r="L4" s="1"/>
      <c r="M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</row>
    <row r="5" spans="1:42" x14ac:dyDescent="0.2">
      <c r="A5" s="23" t="s">
        <v>79</v>
      </c>
      <c r="B5" s="30">
        <v>14</v>
      </c>
      <c r="C5" s="30">
        <v>11</v>
      </c>
      <c r="D5" s="17">
        <f t="shared" ref="D5" si="1">B5+C5</f>
        <v>25</v>
      </c>
      <c r="E5" s="30">
        <v>11</v>
      </c>
      <c r="F5" s="30">
        <v>11</v>
      </c>
      <c r="G5" s="17">
        <f t="shared" ref="G5" si="2">E5+F5</f>
        <v>22</v>
      </c>
      <c r="H5" s="16">
        <f t="shared" ref="H5:J6" si="3">E5/B5*100</f>
        <v>78.571428571428569</v>
      </c>
      <c r="I5" s="16">
        <f t="shared" si="3"/>
        <v>100</v>
      </c>
      <c r="J5" s="16">
        <f t="shared" si="3"/>
        <v>88</v>
      </c>
      <c r="K5" s="1"/>
      <c r="L5" s="1"/>
      <c r="M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</row>
    <row r="6" spans="1:42" x14ac:dyDescent="0.2">
      <c r="A6" s="17" t="s">
        <v>24</v>
      </c>
      <c r="B6" s="17">
        <f>SUM(B4:B5)</f>
        <v>14</v>
      </c>
      <c r="C6" s="17">
        <f>SUM(C4:C5)</f>
        <v>45</v>
      </c>
      <c r="D6" s="17">
        <f>B6+C6</f>
        <v>59</v>
      </c>
      <c r="E6" s="17">
        <f>SUM(E4:E5)</f>
        <v>11</v>
      </c>
      <c r="F6" s="17">
        <f>SUM(F4:F5)</f>
        <v>43</v>
      </c>
      <c r="G6" s="17">
        <f>E6+F6</f>
        <v>54</v>
      </c>
      <c r="H6" s="16">
        <f t="shared" si="3"/>
        <v>78.571428571428569</v>
      </c>
      <c r="I6" s="16">
        <f t="shared" si="3"/>
        <v>95.555555555555557</v>
      </c>
      <c r="J6" s="16">
        <f t="shared" si="3"/>
        <v>91.525423728813564</v>
      </c>
      <c r="K6" s="1"/>
      <c r="L6" s="1"/>
      <c r="M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</row>
    <row r="7" spans="1:42" x14ac:dyDescent="0.2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</row>
    <row r="8" spans="1:42" x14ac:dyDescent="0.2">
      <c r="A8" s="55" t="s">
        <v>46</v>
      </c>
      <c r="B8" s="55"/>
      <c r="C8" s="55"/>
      <c r="D8" s="55"/>
      <c r="E8" s="55"/>
      <c r="F8" s="55"/>
      <c r="G8" s="55"/>
      <c r="H8" s="55"/>
      <c r="I8" s="55"/>
      <c r="J8" s="55"/>
      <c r="K8" s="1"/>
      <c r="L8" s="1"/>
      <c r="M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</row>
    <row r="9" spans="1:42" x14ac:dyDescent="0.2">
      <c r="A9" s="57" t="s">
        <v>145</v>
      </c>
      <c r="B9" s="56" t="s">
        <v>23</v>
      </c>
      <c r="C9" s="56"/>
      <c r="D9" s="56"/>
      <c r="E9" s="56" t="s">
        <v>15</v>
      </c>
      <c r="F9" s="56"/>
      <c r="G9" s="56"/>
      <c r="H9" s="58" t="s">
        <v>22</v>
      </c>
      <c r="I9" s="58"/>
      <c r="J9" s="58"/>
      <c r="K9" s="1"/>
      <c r="L9" s="1"/>
      <c r="M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</row>
    <row r="10" spans="1:42" x14ac:dyDescent="0.2">
      <c r="A10" s="57"/>
      <c r="B10" s="14" t="s">
        <v>17</v>
      </c>
      <c r="C10" s="14" t="s">
        <v>18</v>
      </c>
      <c r="D10" s="17" t="s">
        <v>19</v>
      </c>
      <c r="E10" s="14" t="s">
        <v>17</v>
      </c>
      <c r="F10" s="14" t="s">
        <v>18</v>
      </c>
      <c r="G10" s="14" t="s">
        <v>19</v>
      </c>
      <c r="H10" s="15" t="s">
        <v>17</v>
      </c>
      <c r="I10" s="15" t="s">
        <v>18</v>
      </c>
      <c r="J10" s="15" t="s">
        <v>19</v>
      </c>
      <c r="K10" s="1"/>
      <c r="L10" s="1"/>
      <c r="M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</row>
    <row r="11" spans="1:42" x14ac:dyDescent="0.2">
      <c r="A11" s="25" t="s">
        <v>78</v>
      </c>
      <c r="B11" s="27"/>
      <c r="C11" s="27">
        <v>80</v>
      </c>
      <c r="D11" s="17">
        <f t="shared" ref="D11:D14" si="4">B11+C11</f>
        <v>80</v>
      </c>
      <c r="E11" s="27"/>
      <c r="F11" s="27">
        <v>67</v>
      </c>
      <c r="G11" s="17">
        <f t="shared" ref="G11:G14" si="5">E11+F11</f>
        <v>67</v>
      </c>
      <c r="H11" s="16">
        <v>0</v>
      </c>
      <c r="I11" s="16">
        <f t="shared" ref="H11:J15" si="6">F11/C11*100</f>
        <v>83.75</v>
      </c>
      <c r="J11" s="16">
        <f t="shared" si="6"/>
        <v>83.75</v>
      </c>
      <c r="K11" s="1"/>
      <c r="L11" s="1"/>
      <c r="M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</row>
    <row r="12" spans="1:42" x14ac:dyDescent="0.2">
      <c r="A12" s="23" t="s">
        <v>80</v>
      </c>
      <c r="B12" s="27">
        <v>15</v>
      </c>
      <c r="C12" s="27">
        <v>9</v>
      </c>
      <c r="D12" s="17">
        <f t="shared" si="4"/>
        <v>24</v>
      </c>
      <c r="E12" s="27">
        <v>12</v>
      </c>
      <c r="F12" s="27">
        <v>4</v>
      </c>
      <c r="G12" s="17">
        <f t="shared" si="5"/>
        <v>16</v>
      </c>
      <c r="H12" s="16">
        <f t="shared" si="6"/>
        <v>80</v>
      </c>
      <c r="I12" s="16">
        <f t="shared" si="6"/>
        <v>44.444444444444443</v>
      </c>
      <c r="J12" s="16">
        <f t="shared" si="6"/>
        <v>66.666666666666657</v>
      </c>
      <c r="K12" s="1"/>
      <c r="L12" s="1"/>
      <c r="M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</row>
    <row r="13" spans="1:42" x14ac:dyDescent="0.2">
      <c r="A13" s="23" t="s">
        <v>81</v>
      </c>
      <c r="B13" s="27">
        <v>11</v>
      </c>
      <c r="C13" s="27">
        <v>18</v>
      </c>
      <c r="D13" s="17">
        <f t="shared" si="4"/>
        <v>29</v>
      </c>
      <c r="E13" s="27">
        <v>8</v>
      </c>
      <c r="F13" s="27">
        <v>9</v>
      </c>
      <c r="G13" s="17">
        <f t="shared" si="5"/>
        <v>17</v>
      </c>
      <c r="H13" s="16">
        <f t="shared" si="6"/>
        <v>72.727272727272734</v>
      </c>
      <c r="I13" s="16">
        <f t="shared" si="6"/>
        <v>50</v>
      </c>
      <c r="J13" s="16">
        <f t="shared" si="6"/>
        <v>58.620689655172406</v>
      </c>
      <c r="K13" s="1"/>
      <c r="L13" s="1"/>
      <c r="M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</row>
    <row r="14" spans="1:42" x14ac:dyDescent="0.2">
      <c r="A14" s="23" t="s">
        <v>82</v>
      </c>
      <c r="B14" s="27">
        <v>19</v>
      </c>
      <c r="C14" s="27">
        <v>2</v>
      </c>
      <c r="D14" s="17">
        <f t="shared" si="4"/>
        <v>21</v>
      </c>
      <c r="E14" s="27">
        <v>17</v>
      </c>
      <c r="F14" s="27">
        <v>2</v>
      </c>
      <c r="G14" s="17">
        <f t="shared" si="5"/>
        <v>19</v>
      </c>
      <c r="H14" s="16">
        <f t="shared" si="6"/>
        <v>89.473684210526315</v>
      </c>
      <c r="I14" s="16">
        <f t="shared" si="6"/>
        <v>100</v>
      </c>
      <c r="J14" s="16">
        <f t="shared" si="6"/>
        <v>90.476190476190482</v>
      </c>
      <c r="K14" s="1"/>
      <c r="L14" s="1"/>
      <c r="M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</row>
    <row r="15" spans="1:42" x14ac:dyDescent="0.2">
      <c r="A15" s="17" t="s">
        <v>24</v>
      </c>
      <c r="B15" s="17">
        <f>SUM(B11:B14)</f>
        <v>45</v>
      </c>
      <c r="C15" s="17">
        <f>SUM(C11:C14)</f>
        <v>109</v>
      </c>
      <c r="D15" s="17">
        <f>B15+C15</f>
        <v>154</v>
      </c>
      <c r="E15" s="17">
        <f>SUM(E11:E14)</f>
        <v>37</v>
      </c>
      <c r="F15" s="17">
        <f>SUM(F11:F14)</f>
        <v>82</v>
      </c>
      <c r="G15" s="17">
        <f>E15+F15</f>
        <v>119</v>
      </c>
      <c r="H15" s="16">
        <f t="shared" si="6"/>
        <v>82.222222222222214</v>
      </c>
      <c r="I15" s="16">
        <f t="shared" si="6"/>
        <v>75.22935779816514</v>
      </c>
      <c r="J15" s="16">
        <f t="shared" si="6"/>
        <v>77.272727272727266</v>
      </c>
      <c r="K15" s="1"/>
      <c r="L15" s="1"/>
      <c r="M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</row>
    <row r="16" spans="1:42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</row>
    <row r="17" spans="1:42" x14ac:dyDescent="0.2">
      <c r="A17" s="55" t="s">
        <v>73</v>
      </c>
      <c r="B17" s="55"/>
      <c r="C17" s="55"/>
      <c r="D17" s="55"/>
      <c r="E17" s="55"/>
      <c r="F17" s="55"/>
      <c r="G17" s="55"/>
      <c r="H17" s="55"/>
      <c r="I17" s="55"/>
      <c r="J17" s="55"/>
      <c r="K17" s="1"/>
      <c r="L17" s="1"/>
      <c r="M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</row>
    <row r="18" spans="1:42" x14ac:dyDescent="0.2">
      <c r="A18" s="57"/>
      <c r="B18" s="56" t="s">
        <v>23</v>
      </c>
      <c r="C18" s="56"/>
      <c r="D18" s="56"/>
      <c r="E18" s="56" t="s">
        <v>15</v>
      </c>
      <c r="F18" s="56"/>
      <c r="G18" s="56"/>
      <c r="H18" s="58" t="s">
        <v>22</v>
      </c>
      <c r="I18" s="58"/>
      <c r="J18" s="58"/>
      <c r="K18" s="1"/>
      <c r="L18" s="1"/>
      <c r="M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</row>
    <row r="19" spans="1:42" x14ac:dyDescent="0.2">
      <c r="A19" s="57"/>
      <c r="B19" s="14" t="s">
        <v>17</v>
      </c>
      <c r="C19" s="14" t="s">
        <v>18</v>
      </c>
      <c r="D19" s="17" t="s">
        <v>19</v>
      </c>
      <c r="E19" s="14" t="s">
        <v>17</v>
      </c>
      <c r="F19" s="14" t="s">
        <v>18</v>
      </c>
      <c r="G19" s="14" t="s">
        <v>19</v>
      </c>
      <c r="H19" s="15" t="s">
        <v>17</v>
      </c>
      <c r="I19" s="15" t="s">
        <v>18</v>
      </c>
      <c r="J19" s="15" t="s">
        <v>19</v>
      </c>
      <c r="K19" s="1"/>
      <c r="L19" s="1"/>
      <c r="M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</row>
    <row r="20" spans="1:42" s="39" customFormat="1" ht="39.75" customHeight="1" x14ac:dyDescent="0.2">
      <c r="A20" s="36" t="s">
        <v>24</v>
      </c>
      <c r="B20" s="36">
        <f t="shared" ref="B20:G20" si="7">B6+B15</f>
        <v>59</v>
      </c>
      <c r="C20" s="36">
        <f t="shared" si="7"/>
        <v>154</v>
      </c>
      <c r="D20" s="36">
        <f t="shared" si="7"/>
        <v>213</v>
      </c>
      <c r="E20" s="36">
        <f t="shared" si="7"/>
        <v>48</v>
      </c>
      <c r="F20" s="36">
        <f t="shared" si="7"/>
        <v>125</v>
      </c>
      <c r="G20" s="36">
        <f t="shared" si="7"/>
        <v>173</v>
      </c>
      <c r="H20" s="37">
        <f t="shared" ref="H20:J20" si="8">E20/B20*100</f>
        <v>81.355932203389841</v>
      </c>
      <c r="I20" s="37">
        <f t="shared" si="8"/>
        <v>81.168831168831161</v>
      </c>
      <c r="J20" s="37">
        <f t="shared" si="8"/>
        <v>81.220657276995297</v>
      </c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</row>
  </sheetData>
  <mergeCells count="15">
    <mergeCell ref="A17:J17"/>
    <mergeCell ref="A18:A19"/>
    <mergeCell ref="B18:D18"/>
    <mergeCell ref="E18:G18"/>
    <mergeCell ref="H18:J18"/>
    <mergeCell ref="A8:J8"/>
    <mergeCell ref="A9:A10"/>
    <mergeCell ref="B9:D9"/>
    <mergeCell ref="E9:G9"/>
    <mergeCell ref="H9:J9"/>
    <mergeCell ref="A1:J1"/>
    <mergeCell ref="A2:A3"/>
    <mergeCell ref="B2:D2"/>
    <mergeCell ref="E2:G2"/>
    <mergeCell ref="H2:J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AP33"/>
  <sheetViews>
    <sheetView topLeftCell="A16" zoomScaleNormal="100" workbookViewId="0">
      <selection activeCell="A25" sqref="A25:A26"/>
    </sheetView>
  </sheetViews>
  <sheetFormatPr defaultColWidth="10.76171875" defaultRowHeight="15" x14ac:dyDescent="0.2"/>
  <cols>
    <col min="1" max="1" width="42.91015625" style="2" customWidth="1"/>
    <col min="2" max="6" width="9.68359375" style="2" customWidth="1"/>
    <col min="7" max="7" width="9.68359375" style="1" customWidth="1"/>
    <col min="8" max="10" width="9.68359375" customWidth="1"/>
  </cols>
  <sheetData>
    <row r="1" spans="1:42" x14ac:dyDescent="0.2">
      <c r="A1" s="55" t="s">
        <v>51</v>
      </c>
      <c r="B1" s="55"/>
      <c r="C1" s="55"/>
      <c r="D1" s="55"/>
      <c r="E1" s="55"/>
      <c r="F1" s="55"/>
      <c r="G1" s="55"/>
      <c r="H1" s="55"/>
      <c r="I1" s="55"/>
      <c r="J1" s="55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2">
      <c r="A2" s="57" t="s">
        <v>145</v>
      </c>
      <c r="B2" s="56" t="s">
        <v>23</v>
      </c>
      <c r="C2" s="56"/>
      <c r="D2" s="56"/>
      <c r="E2" s="56" t="s">
        <v>15</v>
      </c>
      <c r="F2" s="56"/>
      <c r="G2" s="56"/>
      <c r="H2" s="58" t="s">
        <v>22</v>
      </c>
      <c r="I2" s="58"/>
      <c r="J2" s="58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42" x14ac:dyDescent="0.2">
      <c r="A3" s="57"/>
      <c r="B3" s="14" t="s">
        <v>17</v>
      </c>
      <c r="C3" s="14" t="s">
        <v>18</v>
      </c>
      <c r="D3" s="17" t="s">
        <v>19</v>
      </c>
      <c r="E3" s="14" t="s">
        <v>17</v>
      </c>
      <c r="F3" s="14" t="s">
        <v>18</v>
      </c>
      <c r="G3" s="14" t="s">
        <v>19</v>
      </c>
      <c r="H3" s="15" t="s">
        <v>17</v>
      </c>
      <c r="I3" s="15" t="s">
        <v>18</v>
      </c>
      <c r="J3" s="15" t="s">
        <v>19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</row>
    <row r="4" spans="1:42" x14ac:dyDescent="0.2">
      <c r="A4" s="25" t="s">
        <v>70</v>
      </c>
      <c r="B4" s="30">
        <v>10</v>
      </c>
      <c r="C4" s="30">
        <v>16</v>
      </c>
      <c r="D4" s="17">
        <f>B4+C4</f>
        <v>26</v>
      </c>
      <c r="E4" s="30">
        <v>10</v>
      </c>
      <c r="F4" s="30">
        <v>16</v>
      </c>
      <c r="G4" s="17">
        <f>E4+F4</f>
        <v>26</v>
      </c>
      <c r="H4" s="16">
        <f>E4/B4*100</f>
        <v>100</v>
      </c>
      <c r="I4" s="16">
        <f>F4/C4*100</f>
        <v>100</v>
      </c>
      <c r="J4" s="16">
        <f>G4/D4*100</f>
        <v>100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</row>
    <row r="5" spans="1:42" x14ac:dyDescent="0.2">
      <c r="A5" s="23" t="s">
        <v>71</v>
      </c>
      <c r="B5" s="30">
        <v>13</v>
      </c>
      <c r="C5" s="30">
        <v>18</v>
      </c>
      <c r="D5" s="17">
        <f t="shared" ref="D5" si="0">B5+C5</f>
        <v>31</v>
      </c>
      <c r="E5" s="30">
        <v>13</v>
      </c>
      <c r="F5" s="30">
        <v>18</v>
      </c>
      <c r="G5" s="17">
        <f t="shared" ref="G5" si="1">E5+F5</f>
        <v>31</v>
      </c>
      <c r="H5" s="16">
        <f t="shared" ref="H5:J6" si="2">E5/B5*100</f>
        <v>100</v>
      </c>
      <c r="I5" s="16">
        <f t="shared" si="2"/>
        <v>100</v>
      </c>
      <c r="J5" s="16">
        <f t="shared" si="2"/>
        <v>100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</row>
    <row r="6" spans="1:42" x14ac:dyDescent="0.2">
      <c r="A6" s="17" t="s">
        <v>24</v>
      </c>
      <c r="B6" s="17">
        <f>SUM(B4:B5)</f>
        <v>23</v>
      </c>
      <c r="C6" s="17">
        <f>SUM(C4:C5)</f>
        <v>34</v>
      </c>
      <c r="D6" s="17">
        <f>B6+C6</f>
        <v>57</v>
      </c>
      <c r="E6" s="17">
        <f>SUM(E4:E5)</f>
        <v>23</v>
      </c>
      <c r="F6" s="17">
        <f>SUM(F4:F5)</f>
        <v>34</v>
      </c>
      <c r="G6" s="17">
        <f>E6+F6</f>
        <v>57</v>
      </c>
      <c r="H6" s="16">
        <f t="shared" si="2"/>
        <v>100</v>
      </c>
      <c r="I6" s="16">
        <f t="shared" si="2"/>
        <v>100</v>
      </c>
      <c r="J6" s="16">
        <f t="shared" si="2"/>
        <v>100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</row>
    <row r="7" spans="1:42" x14ac:dyDescent="0.2">
      <c r="A7" s="4"/>
      <c r="B7" s="1"/>
      <c r="C7" s="1"/>
      <c r="D7" s="1"/>
      <c r="E7" s="1"/>
      <c r="F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</row>
    <row r="8" spans="1:42" x14ac:dyDescent="0.2">
      <c r="A8" s="55" t="s">
        <v>46</v>
      </c>
      <c r="B8" s="55"/>
      <c r="C8" s="55"/>
      <c r="D8" s="55"/>
      <c r="E8" s="55"/>
      <c r="F8" s="55"/>
      <c r="G8" s="55"/>
      <c r="H8" s="55"/>
      <c r="I8" s="55"/>
      <c r="J8" s="55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</row>
    <row r="9" spans="1:42" x14ac:dyDescent="0.2">
      <c r="A9" s="57" t="s">
        <v>145</v>
      </c>
      <c r="B9" s="56" t="s">
        <v>23</v>
      </c>
      <c r="C9" s="56"/>
      <c r="D9" s="56"/>
      <c r="E9" s="56" t="s">
        <v>15</v>
      </c>
      <c r="F9" s="56"/>
      <c r="G9" s="56"/>
      <c r="H9" s="58" t="s">
        <v>22</v>
      </c>
      <c r="I9" s="58"/>
      <c r="J9" s="58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</row>
    <row r="10" spans="1:42" x14ac:dyDescent="0.2">
      <c r="A10" s="57"/>
      <c r="B10" s="14" t="s">
        <v>17</v>
      </c>
      <c r="C10" s="14" t="s">
        <v>18</v>
      </c>
      <c r="D10" s="17" t="s">
        <v>19</v>
      </c>
      <c r="E10" s="14" t="s">
        <v>17</v>
      </c>
      <c r="F10" s="14" t="s">
        <v>18</v>
      </c>
      <c r="G10" s="14" t="s">
        <v>19</v>
      </c>
      <c r="H10" s="15" t="s">
        <v>17</v>
      </c>
      <c r="I10" s="15" t="s">
        <v>18</v>
      </c>
      <c r="J10" s="15" t="s">
        <v>19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</row>
    <row r="11" spans="1:42" ht="18" x14ac:dyDescent="0.2">
      <c r="A11" s="41" t="s">
        <v>68</v>
      </c>
      <c r="B11" s="44">
        <v>0</v>
      </c>
      <c r="C11" s="44">
        <v>27</v>
      </c>
      <c r="D11" s="17">
        <f>B11+C11</f>
        <v>27</v>
      </c>
      <c r="E11" s="27">
        <v>0</v>
      </c>
      <c r="F11" s="27">
        <v>15</v>
      </c>
      <c r="G11" s="17">
        <f>E11+F11</f>
        <v>15</v>
      </c>
      <c r="H11" s="16">
        <v>0</v>
      </c>
      <c r="I11" s="16">
        <f t="shared" ref="I11" si="3">F11/C11*100</f>
        <v>55.555555555555557</v>
      </c>
      <c r="J11" s="16">
        <f>G11/D11*100</f>
        <v>55.555555555555557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</row>
    <row r="12" spans="1:42" ht="18" x14ac:dyDescent="0.2">
      <c r="A12" s="42" t="s">
        <v>69</v>
      </c>
      <c r="B12" s="43">
        <v>8</v>
      </c>
      <c r="C12" s="43">
        <v>12</v>
      </c>
      <c r="D12" s="17">
        <f t="shared" ref="D12:D14" si="4">B12+C12</f>
        <v>20</v>
      </c>
      <c r="E12" s="27">
        <v>7</v>
      </c>
      <c r="F12" s="27">
        <v>9</v>
      </c>
      <c r="G12" s="17">
        <f t="shared" ref="G12:G14" si="5">E12+F12</f>
        <v>16</v>
      </c>
      <c r="H12" s="16">
        <f t="shared" ref="H12:J15" si="6">E12/B12*100</f>
        <v>87.5</v>
      </c>
      <c r="I12" s="16">
        <f t="shared" si="6"/>
        <v>75</v>
      </c>
      <c r="J12" s="16">
        <f t="shared" si="6"/>
        <v>80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</row>
    <row r="13" spans="1:42" ht="15.75" customHeight="1" x14ac:dyDescent="0.2">
      <c r="A13" s="23" t="s">
        <v>70</v>
      </c>
      <c r="B13" s="45">
        <v>16</v>
      </c>
      <c r="C13" s="45">
        <v>17</v>
      </c>
      <c r="D13" s="17">
        <f t="shared" si="4"/>
        <v>33</v>
      </c>
      <c r="E13" s="27">
        <v>13</v>
      </c>
      <c r="F13" s="27">
        <v>17</v>
      </c>
      <c r="G13" s="17">
        <f t="shared" si="5"/>
        <v>30</v>
      </c>
      <c r="H13" s="16">
        <f t="shared" si="6"/>
        <v>81.25</v>
      </c>
      <c r="I13" s="16">
        <f t="shared" si="6"/>
        <v>100</v>
      </c>
      <c r="J13" s="16">
        <f t="shared" si="6"/>
        <v>90.909090909090907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</row>
    <row r="14" spans="1:42" ht="15.75" customHeight="1" x14ac:dyDescent="0.2">
      <c r="A14" s="23" t="s">
        <v>71</v>
      </c>
      <c r="B14" s="46">
        <v>12</v>
      </c>
      <c r="C14" s="46">
        <v>5</v>
      </c>
      <c r="D14" s="17">
        <f t="shared" si="4"/>
        <v>17</v>
      </c>
      <c r="E14" s="27">
        <v>10</v>
      </c>
      <c r="F14" s="27">
        <v>5</v>
      </c>
      <c r="G14" s="17">
        <f t="shared" si="5"/>
        <v>15</v>
      </c>
      <c r="H14" s="16">
        <f t="shared" si="6"/>
        <v>83.333333333333343</v>
      </c>
      <c r="I14" s="16">
        <f t="shared" si="6"/>
        <v>100</v>
      </c>
      <c r="J14" s="16">
        <f t="shared" si="6"/>
        <v>88.235294117647058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</row>
    <row r="15" spans="1:42" x14ac:dyDescent="0.2">
      <c r="A15" s="17" t="s">
        <v>24</v>
      </c>
      <c r="B15" s="17">
        <f>SUM(B11:B14)</f>
        <v>36</v>
      </c>
      <c r="C15" s="17">
        <f>SUM(C11:C14)</f>
        <v>61</v>
      </c>
      <c r="D15" s="17">
        <f>B15+C15</f>
        <v>97</v>
      </c>
      <c r="E15" s="17">
        <f>SUM(E11:E14)</f>
        <v>30</v>
      </c>
      <c r="F15" s="17">
        <f>SUM(F11:F14)</f>
        <v>46</v>
      </c>
      <c r="G15" s="17">
        <f>E15+F15</f>
        <v>76</v>
      </c>
      <c r="H15" s="16">
        <f t="shared" si="6"/>
        <v>83.333333333333343</v>
      </c>
      <c r="I15" s="16">
        <f t="shared" si="6"/>
        <v>75.409836065573771</v>
      </c>
      <c r="J15" s="16">
        <f t="shared" si="6"/>
        <v>78.350515463917532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</row>
    <row r="16" spans="1:42" x14ac:dyDescent="0.2">
      <c r="A16" s="4"/>
      <c r="B16" s="1"/>
      <c r="C16" s="1"/>
      <c r="D16" s="1"/>
      <c r="E16" s="1"/>
      <c r="F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</row>
    <row r="17" spans="1:42" x14ac:dyDescent="0.2">
      <c r="A17" s="4"/>
      <c r="B17" s="1"/>
      <c r="C17" s="1"/>
      <c r="D17" s="1"/>
      <c r="E17" s="1"/>
      <c r="F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</row>
    <row r="18" spans="1:42" x14ac:dyDescent="0.2">
      <c r="A18" s="55" t="s">
        <v>72</v>
      </c>
      <c r="B18" s="55"/>
      <c r="C18" s="55"/>
      <c r="D18" s="55"/>
      <c r="E18" s="55"/>
      <c r="F18" s="55"/>
      <c r="G18" s="55"/>
      <c r="H18" s="55"/>
      <c r="I18" s="55"/>
      <c r="J18" s="55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</row>
    <row r="19" spans="1:42" x14ac:dyDescent="0.2">
      <c r="A19" s="57" t="s">
        <v>145</v>
      </c>
      <c r="B19" s="56" t="s">
        <v>23</v>
      </c>
      <c r="C19" s="56"/>
      <c r="D19" s="56"/>
      <c r="E19" s="56" t="s">
        <v>15</v>
      </c>
      <c r="F19" s="56"/>
      <c r="G19" s="56"/>
      <c r="H19" s="58" t="s">
        <v>22</v>
      </c>
      <c r="I19" s="58"/>
      <c r="J19" s="58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</row>
    <row r="20" spans="1:42" x14ac:dyDescent="0.2">
      <c r="A20" s="57"/>
      <c r="B20" s="14" t="s">
        <v>17</v>
      </c>
      <c r="C20" s="14" t="s">
        <v>18</v>
      </c>
      <c r="D20" s="17" t="s">
        <v>19</v>
      </c>
      <c r="E20" s="14" t="s">
        <v>17</v>
      </c>
      <c r="F20" s="14" t="s">
        <v>18</v>
      </c>
      <c r="G20" s="14" t="s">
        <v>19</v>
      </c>
      <c r="H20" s="15" t="s">
        <v>17</v>
      </c>
      <c r="I20" s="15" t="s">
        <v>18</v>
      </c>
      <c r="J20" s="15" t="s">
        <v>19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</row>
    <row r="21" spans="1:42" x14ac:dyDescent="0.2">
      <c r="A21" s="23" t="s">
        <v>70</v>
      </c>
      <c r="B21" s="32">
        <v>30</v>
      </c>
      <c r="C21" s="32">
        <v>9</v>
      </c>
      <c r="D21" s="17">
        <f t="shared" ref="D21" si="7">B21+C21</f>
        <v>39</v>
      </c>
      <c r="E21" s="32">
        <v>26</v>
      </c>
      <c r="F21" s="32">
        <v>8</v>
      </c>
      <c r="G21" s="17">
        <f>E21+F21</f>
        <v>34</v>
      </c>
      <c r="H21" s="16">
        <f>E21/B21*100</f>
        <v>86.666666666666671</v>
      </c>
      <c r="I21" s="16">
        <f>F21/C21*100</f>
        <v>88.888888888888886</v>
      </c>
      <c r="J21" s="16">
        <f>G21/D21*100</f>
        <v>87.179487179487182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</row>
    <row r="22" spans="1:42" x14ac:dyDescent="0.2">
      <c r="A22" s="17" t="s">
        <v>24</v>
      </c>
      <c r="B22" s="17">
        <f>SUM(B21:B21)</f>
        <v>30</v>
      </c>
      <c r="C22" s="17">
        <f>SUM(C21:C21)</f>
        <v>9</v>
      </c>
      <c r="D22" s="17">
        <f>B22+C22</f>
        <v>39</v>
      </c>
      <c r="E22" s="17">
        <f>SUM(E21:E21)</f>
        <v>26</v>
      </c>
      <c r="F22" s="17">
        <f>SUM(F21:F21)</f>
        <v>8</v>
      </c>
      <c r="G22" s="17">
        <f>E22+F22</f>
        <v>34</v>
      </c>
      <c r="H22" s="16">
        <f t="shared" ref="H22:J22" si="8">E22/B22*100</f>
        <v>86.666666666666671</v>
      </c>
      <c r="I22" s="16">
        <f t="shared" si="8"/>
        <v>88.888888888888886</v>
      </c>
      <c r="J22" s="16">
        <f t="shared" si="8"/>
        <v>87.179487179487182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</row>
    <row r="23" spans="1:42" x14ac:dyDescent="0.2">
      <c r="A23" s="4"/>
      <c r="B23" s="1"/>
      <c r="C23" s="1"/>
      <c r="D23" s="1"/>
      <c r="E23" s="1"/>
      <c r="F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</row>
    <row r="24" spans="1:42" x14ac:dyDescent="0.2">
      <c r="A24" s="55" t="s">
        <v>61</v>
      </c>
      <c r="B24" s="55"/>
      <c r="C24" s="55"/>
      <c r="D24" s="55"/>
      <c r="E24" s="55"/>
      <c r="F24" s="55"/>
      <c r="G24" s="55"/>
      <c r="H24" s="55"/>
      <c r="I24" s="55"/>
      <c r="J24" s="55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</row>
    <row r="25" spans="1:42" x14ac:dyDescent="0.2">
      <c r="A25" s="57" t="s">
        <v>145</v>
      </c>
      <c r="B25" s="56" t="s">
        <v>23</v>
      </c>
      <c r="C25" s="56"/>
      <c r="D25" s="56"/>
      <c r="E25" s="56" t="s">
        <v>15</v>
      </c>
      <c r="F25" s="56"/>
      <c r="G25" s="56"/>
      <c r="H25" s="58" t="s">
        <v>22</v>
      </c>
      <c r="I25" s="58"/>
      <c r="J25" s="58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</row>
    <row r="26" spans="1:42" x14ac:dyDescent="0.2">
      <c r="A26" s="57"/>
      <c r="B26" s="14" t="s">
        <v>17</v>
      </c>
      <c r="C26" s="14" t="s">
        <v>18</v>
      </c>
      <c r="D26" s="17" t="s">
        <v>19</v>
      </c>
      <c r="E26" s="14" t="s">
        <v>17</v>
      </c>
      <c r="F26" s="14" t="s">
        <v>18</v>
      </c>
      <c r="G26" s="14" t="s">
        <v>19</v>
      </c>
      <c r="H26" s="15" t="s">
        <v>17</v>
      </c>
      <c r="I26" s="15" t="s">
        <v>18</v>
      </c>
      <c r="J26" s="15" t="s">
        <v>19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</row>
    <row r="27" spans="1:42" x14ac:dyDescent="0.2">
      <c r="A27" s="34" t="s">
        <v>70</v>
      </c>
      <c r="B27" s="28">
        <v>6</v>
      </c>
      <c r="C27" s="27">
        <v>31</v>
      </c>
      <c r="D27" s="17">
        <f>B27+C27</f>
        <v>37</v>
      </c>
      <c r="E27" s="27">
        <v>6</v>
      </c>
      <c r="F27" s="27">
        <v>29</v>
      </c>
      <c r="G27" s="17">
        <f>E27+F27</f>
        <v>35</v>
      </c>
      <c r="H27" s="16">
        <f>E27/B27*100</f>
        <v>100</v>
      </c>
      <c r="I27" s="16">
        <f>F27/C27*100</f>
        <v>93.548387096774192</v>
      </c>
      <c r="J27" s="16">
        <f>G27/D27*100</f>
        <v>94.594594594594597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</row>
    <row r="28" spans="1:42" x14ac:dyDescent="0.2">
      <c r="A28" s="17" t="s">
        <v>24</v>
      </c>
      <c r="B28" s="17">
        <f>SUM(B27:B27)</f>
        <v>6</v>
      </c>
      <c r="C28" s="17">
        <f>SUM(C27:C27)</f>
        <v>31</v>
      </c>
      <c r="D28" s="17">
        <f>B28+C28</f>
        <v>37</v>
      </c>
      <c r="E28" s="17">
        <f>SUM(E27:E27)</f>
        <v>6</v>
      </c>
      <c r="F28" s="17">
        <f>SUM(F27:F27)</f>
        <v>29</v>
      </c>
      <c r="G28" s="17">
        <f>E28+F28</f>
        <v>35</v>
      </c>
      <c r="H28" s="16">
        <f>E28/B28*100</f>
        <v>100</v>
      </c>
      <c r="I28" s="16">
        <f t="shared" ref="I28:J28" si="9">F28/C28*100</f>
        <v>93.548387096774192</v>
      </c>
      <c r="J28" s="16">
        <f t="shared" si="9"/>
        <v>94.594594594594597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</row>
    <row r="29" spans="1:42" x14ac:dyDescent="0.2">
      <c r="A29" s="4"/>
      <c r="B29" s="1"/>
      <c r="C29" s="1"/>
      <c r="D29" s="1"/>
      <c r="E29" s="1"/>
      <c r="F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</row>
    <row r="30" spans="1:42" x14ac:dyDescent="0.2">
      <c r="A30" s="55" t="s">
        <v>73</v>
      </c>
      <c r="B30" s="55"/>
      <c r="C30" s="55"/>
      <c r="D30" s="55"/>
      <c r="E30" s="55"/>
      <c r="F30" s="55"/>
      <c r="G30" s="55"/>
      <c r="H30" s="55"/>
      <c r="I30" s="55"/>
      <c r="J30" s="55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</row>
    <row r="31" spans="1:42" x14ac:dyDescent="0.2">
      <c r="A31" s="57"/>
      <c r="B31" s="56" t="s">
        <v>23</v>
      </c>
      <c r="C31" s="56"/>
      <c r="D31" s="56"/>
      <c r="E31" s="56" t="s">
        <v>15</v>
      </c>
      <c r="F31" s="56"/>
      <c r="G31" s="56"/>
      <c r="H31" s="58" t="s">
        <v>22</v>
      </c>
      <c r="I31" s="58"/>
      <c r="J31" s="58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</row>
    <row r="32" spans="1:42" x14ac:dyDescent="0.2">
      <c r="A32" s="57"/>
      <c r="B32" s="14" t="s">
        <v>17</v>
      </c>
      <c r="C32" s="14" t="s">
        <v>18</v>
      </c>
      <c r="D32" s="17" t="s">
        <v>19</v>
      </c>
      <c r="E32" s="14" t="s">
        <v>17</v>
      </c>
      <c r="F32" s="14" t="s">
        <v>18</v>
      </c>
      <c r="G32" s="14" t="s">
        <v>19</v>
      </c>
      <c r="H32" s="15" t="s">
        <v>17</v>
      </c>
      <c r="I32" s="15" t="s">
        <v>18</v>
      </c>
      <c r="J32" s="15" t="s">
        <v>19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</row>
    <row r="33" spans="1:42" s="39" customFormat="1" ht="39.75" customHeight="1" x14ac:dyDescent="0.2">
      <c r="A33" s="36" t="s">
        <v>24</v>
      </c>
      <c r="B33" s="36">
        <f t="shared" ref="B33:G33" si="10">B6+B15+B22+B28</f>
        <v>95</v>
      </c>
      <c r="C33" s="36">
        <f t="shared" si="10"/>
        <v>135</v>
      </c>
      <c r="D33" s="36">
        <f t="shared" si="10"/>
        <v>230</v>
      </c>
      <c r="E33" s="36">
        <f t="shared" si="10"/>
        <v>85</v>
      </c>
      <c r="F33" s="36">
        <f t="shared" si="10"/>
        <v>117</v>
      </c>
      <c r="G33" s="36">
        <f t="shared" si="10"/>
        <v>202</v>
      </c>
      <c r="H33" s="37">
        <f t="shared" ref="H33:J33" si="11">E33/B33*100</f>
        <v>89.473684210526315</v>
      </c>
      <c r="I33" s="37">
        <f t="shared" si="11"/>
        <v>86.666666666666671</v>
      </c>
      <c r="J33" s="37">
        <f t="shared" si="11"/>
        <v>87.826086956521749</v>
      </c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</row>
  </sheetData>
  <mergeCells count="25">
    <mergeCell ref="A30:J30"/>
    <mergeCell ref="A31:A32"/>
    <mergeCell ref="B31:D31"/>
    <mergeCell ref="E31:G31"/>
    <mergeCell ref="H31:J31"/>
    <mergeCell ref="A24:J24"/>
    <mergeCell ref="A25:A26"/>
    <mergeCell ref="B25:D25"/>
    <mergeCell ref="E25:G25"/>
    <mergeCell ref="H25:J25"/>
    <mergeCell ref="A18:J18"/>
    <mergeCell ref="A19:A20"/>
    <mergeCell ref="B19:D19"/>
    <mergeCell ref="E19:G19"/>
    <mergeCell ref="H19:J19"/>
    <mergeCell ref="A8:J8"/>
    <mergeCell ref="A9:A10"/>
    <mergeCell ref="B9:D9"/>
    <mergeCell ref="E9:G9"/>
    <mergeCell ref="H9:J9"/>
    <mergeCell ref="A1:J1"/>
    <mergeCell ref="B2:D2"/>
    <mergeCell ref="E2:G2"/>
    <mergeCell ref="A2:A3"/>
    <mergeCell ref="H2:J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AP33"/>
  <sheetViews>
    <sheetView topLeftCell="A20" zoomScale="98" zoomScaleNormal="98" workbookViewId="0">
      <selection activeCell="A19" sqref="A19:XFD20"/>
    </sheetView>
  </sheetViews>
  <sheetFormatPr defaultColWidth="10.76171875" defaultRowHeight="15" x14ac:dyDescent="0.2"/>
  <cols>
    <col min="1" max="1" width="42.91015625" customWidth="1"/>
    <col min="2" max="10" width="9.68359375" customWidth="1"/>
    <col min="13" max="13" width="11.43359375" style="3"/>
  </cols>
  <sheetData>
    <row r="1" spans="1:42" x14ac:dyDescent="0.2">
      <c r="A1" s="55" t="s">
        <v>51</v>
      </c>
      <c r="B1" s="55"/>
      <c r="C1" s="55"/>
      <c r="D1" s="55"/>
      <c r="E1" s="55"/>
      <c r="F1" s="55"/>
      <c r="G1" s="55"/>
      <c r="H1" s="55"/>
      <c r="I1" s="55"/>
      <c r="J1" s="55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2">
      <c r="A2" s="57" t="s">
        <v>145</v>
      </c>
      <c r="B2" s="56" t="s">
        <v>23</v>
      </c>
      <c r="C2" s="56"/>
      <c r="D2" s="56"/>
      <c r="E2" s="56" t="s">
        <v>15</v>
      </c>
      <c r="F2" s="56"/>
      <c r="G2" s="56"/>
      <c r="H2" s="58" t="s">
        <v>22</v>
      </c>
      <c r="I2" s="58"/>
      <c r="J2" s="58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42" x14ac:dyDescent="0.2">
      <c r="A3" s="57"/>
      <c r="B3" s="14" t="s">
        <v>17</v>
      </c>
      <c r="C3" s="14" t="s">
        <v>18</v>
      </c>
      <c r="D3" s="17" t="s">
        <v>19</v>
      </c>
      <c r="E3" s="14" t="s">
        <v>17</v>
      </c>
      <c r="F3" s="14" t="s">
        <v>18</v>
      </c>
      <c r="G3" s="14" t="s">
        <v>19</v>
      </c>
      <c r="H3" s="15" t="s">
        <v>17</v>
      </c>
      <c r="I3" s="15" t="s">
        <v>18</v>
      </c>
      <c r="J3" s="15" t="s">
        <v>19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</row>
    <row r="4" spans="1:42" x14ac:dyDescent="0.2">
      <c r="A4" s="23" t="s">
        <v>106</v>
      </c>
      <c r="B4" s="30">
        <v>11</v>
      </c>
      <c r="C4" s="30">
        <v>35</v>
      </c>
      <c r="D4" s="17">
        <f t="shared" ref="D4:D5" si="0">B4+C4</f>
        <v>46</v>
      </c>
      <c r="E4" s="30">
        <v>9</v>
      </c>
      <c r="F4" s="30">
        <v>31</v>
      </c>
      <c r="G4" s="17">
        <f t="shared" ref="G4:G5" si="1">E4+F4</f>
        <v>40</v>
      </c>
      <c r="H4" s="16">
        <f t="shared" ref="H4:J6" si="2">E4/B4*100</f>
        <v>81.818181818181827</v>
      </c>
      <c r="I4" s="16">
        <f t="shared" si="2"/>
        <v>88.571428571428569</v>
      </c>
      <c r="J4" s="16">
        <f t="shared" si="2"/>
        <v>86.956521739130437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</row>
    <row r="5" spans="1:42" x14ac:dyDescent="0.2">
      <c r="A5" s="23"/>
      <c r="B5" s="30"/>
      <c r="C5" s="30"/>
      <c r="D5" s="17">
        <f t="shared" si="0"/>
        <v>0</v>
      </c>
      <c r="E5" s="30"/>
      <c r="F5" s="30"/>
      <c r="G5" s="17">
        <f t="shared" si="1"/>
        <v>0</v>
      </c>
      <c r="H5" s="16" t="e">
        <f t="shared" si="2"/>
        <v>#DIV/0!</v>
      </c>
      <c r="I5" s="16" t="e">
        <f t="shared" si="2"/>
        <v>#DIV/0!</v>
      </c>
      <c r="J5" s="16" t="e">
        <f t="shared" si="2"/>
        <v>#DIV/0!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</row>
    <row r="6" spans="1:42" x14ac:dyDescent="0.2">
      <c r="A6" s="17" t="s">
        <v>24</v>
      </c>
      <c r="B6" s="17">
        <f>SUM(B4:B5)</f>
        <v>11</v>
      </c>
      <c r="C6" s="17">
        <f>SUM(C4:C5)</f>
        <v>35</v>
      </c>
      <c r="D6" s="17">
        <f>B6+C6</f>
        <v>46</v>
      </c>
      <c r="E6" s="17">
        <f>SUM(E4:E5)</f>
        <v>9</v>
      </c>
      <c r="F6" s="17">
        <f>SUM(F4:F5)</f>
        <v>31</v>
      </c>
      <c r="G6" s="17">
        <f>E6+F6</f>
        <v>40</v>
      </c>
      <c r="H6" s="16">
        <f t="shared" si="2"/>
        <v>81.818181818181827</v>
      </c>
      <c r="I6" s="16">
        <f t="shared" si="2"/>
        <v>88.571428571428569</v>
      </c>
      <c r="J6" s="16">
        <f t="shared" si="2"/>
        <v>86.956521739130437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</row>
    <row r="7" spans="1:42" x14ac:dyDescent="0.2">
      <c r="A7" s="4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</row>
    <row r="8" spans="1:42" x14ac:dyDescent="0.2">
      <c r="A8" s="4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</row>
    <row r="9" spans="1:42" x14ac:dyDescent="0.2">
      <c r="A9" s="55" t="s">
        <v>46</v>
      </c>
      <c r="B9" s="55"/>
      <c r="C9" s="55"/>
      <c r="D9" s="55"/>
      <c r="E9" s="55"/>
      <c r="F9" s="55"/>
      <c r="G9" s="55"/>
      <c r="H9" s="55"/>
      <c r="I9" s="55"/>
      <c r="J9" s="55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</row>
    <row r="10" spans="1:42" x14ac:dyDescent="0.2">
      <c r="A10" s="57" t="s">
        <v>145</v>
      </c>
      <c r="B10" s="56" t="s">
        <v>23</v>
      </c>
      <c r="C10" s="56"/>
      <c r="D10" s="56"/>
      <c r="E10" s="56" t="s">
        <v>15</v>
      </c>
      <c r="F10" s="56"/>
      <c r="G10" s="56"/>
      <c r="H10" s="58" t="s">
        <v>22</v>
      </c>
      <c r="I10" s="58"/>
      <c r="J10" s="58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</row>
    <row r="11" spans="1:42" x14ac:dyDescent="0.2">
      <c r="A11" s="57"/>
      <c r="B11" s="14" t="s">
        <v>17</v>
      </c>
      <c r="C11" s="14" t="s">
        <v>18</v>
      </c>
      <c r="D11" s="17" t="s">
        <v>19</v>
      </c>
      <c r="E11" s="14" t="s">
        <v>17</v>
      </c>
      <c r="F11" s="14" t="s">
        <v>18</v>
      </c>
      <c r="G11" s="14" t="s">
        <v>19</v>
      </c>
      <c r="H11" s="15" t="s">
        <v>17</v>
      </c>
      <c r="I11" s="15" t="s">
        <v>18</v>
      </c>
      <c r="J11" s="15" t="s">
        <v>19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</row>
    <row r="12" spans="1:42" x14ac:dyDescent="0.2">
      <c r="A12" s="23" t="s">
        <v>107</v>
      </c>
      <c r="B12" s="27">
        <v>10</v>
      </c>
      <c r="C12" s="27"/>
      <c r="D12" s="17">
        <f t="shared" ref="D12:D18" si="3">B12+C12</f>
        <v>10</v>
      </c>
      <c r="E12" s="27">
        <v>9</v>
      </c>
      <c r="F12" s="27"/>
      <c r="G12" s="17">
        <f t="shared" ref="G12:G18" si="4">E12+F12</f>
        <v>9</v>
      </c>
      <c r="H12" s="16">
        <f t="shared" ref="H12:J19" si="5">E12/B12*100</f>
        <v>90</v>
      </c>
      <c r="I12" s="16">
        <v>0</v>
      </c>
      <c r="J12" s="16">
        <f t="shared" si="5"/>
        <v>90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</row>
    <row r="13" spans="1:42" x14ac:dyDescent="0.2">
      <c r="A13" s="23" t="s">
        <v>108</v>
      </c>
      <c r="B13" s="27">
        <v>41</v>
      </c>
      <c r="C13" s="27">
        <v>13</v>
      </c>
      <c r="D13" s="17">
        <f t="shared" si="3"/>
        <v>54</v>
      </c>
      <c r="E13" s="27">
        <v>35</v>
      </c>
      <c r="F13" s="27">
        <v>10</v>
      </c>
      <c r="G13" s="17">
        <f t="shared" si="4"/>
        <v>45</v>
      </c>
      <c r="H13" s="16">
        <f t="shared" si="5"/>
        <v>85.365853658536579</v>
      </c>
      <c r="I13" s="16">
        <f t="shared" si="5"/>
        <v>76.923076923076934</v>
      </c>
      <c r="J13" s="16">
        <f t="shared" si="5"/>
        <v>83.333333333333343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</row>
    <row r="14" spans="1:42" x14ac:dyDescent="0.2">
      <c r="A14" s="23" t="s">
        <v>109</v>
      </c>
      <c r="B14" s="27">
        <v>8</v>
      </c>
      <c r="C14" s="27">
        <v>12</v>
      </c>
      <c r="D14" s="17">
        <f t="shared" si="3"/>
        <v>20</v>
      </c>
      <c r="E14" s="27">
        <v>7</v>
      </c>
      <c r="F14" s="27">
        <v>11</v>
      </c>
      <c r="G14" s="17">
        <f t="shared" si="4"/>
        <v>18</v>
      </c>
      <c r="H14" s="16">
        <f t="shared" si="5"/>
        <v>87.5</v>
      </c>
      <c r="I14" s="16">
        <f t="shared" si="5"/>
        <v>91.666666666666657</v>
      </c>
      <c r="J14" s="16">
        <f t="shared" si="5"/>
        <v>90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</row>
    <row r="15" spans="1:42" x14ac:dyDescent="0.2">
      <c r="A15" s="23" t="s">
        <v>110</v>
      </c>
      <c r="B15" s="27"/>
      <c r="C15" s="27">
        <v>55</v>
      </c>
      <c r="D15" s="17">
        <f t="shared" si="3"/>
        <v>55</v>
      </c>
      <c r="E15" s="27"/>
      <c r="F15" s="27">
        <v>42</v>
      </c>
      <c r="G15" s="17">
        <f t="shared" si="4"/>
        <v>42</v>
      </c>
      <c r="H15" s="16">
        <v>0</v>
      </c>
      <c r="I15" s="16">
        <f t="shared" si="5"/>
        <v>76.363636363636374</v>
      </c>
      <c r="J15" s="16">
        <f t="shared" si="5"/>
        <v>76.363636363636374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</row>
    <row r="16" spans="1:42" ht="24.75" x14ac:dyDescent="0.2">
      <c r="A16" s="23" t="s">
        <v>111</v>
      </c>
      <c r="B16" s="27">
        <v>9</v>
      </c>
      <c r="C16" s="27">
        <v>20</v>
      </c>
      <c r="D16" s="17">
        <f t="shared" si="3"/>
        <v>29</v>
      </c>
      <c r="E16" s="27">
        <v>9</v>
      </c>
      <c r="F16" s="27">
        <v>14</v>
      </c>
      <c r="G16" s="17">
        <f t="shared" si="4"/>
        <v>23</v>
      </c>
      <c r="H16" s="16">
        <f t="shared" si="5"/>
        <v>100</v>
      </c>
      <c r="I16" s="16">
        <f t="shared" si="5"/>
        <v>70</v>
      </c>
      <c r="J16" s="16">
        <f t="shared" si="5"/>
        <v>79.310344827586206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</row>
    <row r="17" spans="1:42" x14ac:dyDescent="0.2">
      <c r="A17" s="23" t="s">
        <v>106</v>
      </c>
      <c r="B17" s="27">
        <v>59</v>
      </c>
      <c r="C17" s="27">
        <v>40</v>
      </c>
      <c r="D17" s="17">
        <f t="shared" si="3"/>
        <v>99</v>
      </c>
      <c r="E17" s="27">
        <v>49</v>
      </c>
      <c r="F17" s="27">
        <v>37</v>
      </c>
      <c r="G17" s="17">
        <f t="shared" si="4"/>
        <v>86</v>
      </c>
      <c r="H17" s="16">
        <f t="shared" si="5"/>
        <v>83.050847457627114</v>
      </c>
      <c r="I17" s="16">
        <f t="shared" si="5"/>
        <v>92.5</v>
      </c>
      <c r="J17" s="16">
        <f t="shared" si="5"/>
        <v>86.868686868686879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</row>
    <row r="18" spans="1:42" x14ac:dyDescent="0.2">
      <c r="A18" s="24" t="s">
        <v>112</v>
      </c>
      <c r="B18" s="27">
        <v>5</v>
      </c>
      <c r="C18" s="27">
        <v>18</v>
      </c>
      <c r="D18" s="17">
        <f t="shared" si="3"/>
        <v>23</v>
      </c>
      <c r="E18" s="27">
        <v>4</v>
      </c>
      <c r="F18" s="27">
        <v>14</v>
      </c>
      <c r="G18" s="17">
        <f t="shared" si="4"/>
        <v>18</v>
      </c>
      <c r="H18" s="16">
        <f t="shared" si="5"/>
        <v>80</v>
      </c>
      <c r="I18" s="16">
        <f t="shared" si="5"/>
        <v>77.777777777777786</v>
      </c>
      <c r="J18" s="16">
        <f t="shared" si="5"/>
        <v>78.260869565217391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</row>
    <row r="19" spans="1:42" x14ac:dyDescent="0.2">
      <c r="A19" s="17" t="s">
        <v>24</v>
      </c>
      <c r="B19" s="17">
        <f>SUM(B12:B18)</f>
        <v>132</v>
      </c>
      <c r="C19" s="17">
        <f>SUM(C12:C18)</f>
        <v>158</v>
      </c>
      <c r="D19" s="17">
        <f>B19+C19</f>
        <v>290</v>
      </c>
      <c r="E19" s="17">
        <f>SUM(E12:E18)</f>
        <v>113</v>
      </c>
      <c r="F19" s="17">
        <f>SUM(F12:F18)</f>
        <v>128</v>
      </c>
      <c r="G19" s="17">
        <f>E19+F19</f>
        <v>241</v>
      </c>
      <c r="H19" s="16">
        <f t="shared" si="5"/>
        <v>85.606060606060609</v>
      </c>
      <c r="I19" s="16">
        <f t="shared" si="5"/>
        <v>81.012658227848107</v>
      </c>
      <c r="J19" s="16">
        <f t="shared" si="5"/>
        <v>83.103448275862064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</row>
    <row r="20" spans="1:42" x14ac:dyDescent="0.2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</row>
    <row r="21" spans="1:42" x14ac:dyDescent="0.2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</row>
    <row r="22" spans="1:42" x14ac:dyDescent="0.2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</row>
    <row r="23" spans="1:42" x14ac:dyDescent="0.2">
      <c r="A23" s="59" t="s">
        <v>61</v>
      </c>
      <c r="B23" s="60"/>
      <c r="C23" s="60"/>
      <c r="D23" s="60"/>
      <c r="E23" s="60"/>
      <c r="F23" s="60"/>
      <c r="G23" s="60"/>
      <c r="H23" s="60"/>
      <c r="I23" s="60"/>
      <c r="J23" s="6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</row>
    <row r="24" spans="1:42" x14ac:dyDescent="0.2">
      <c r="A24" s="62" t="s">
        <v>145</v>
      </c>
      <c r="B24" s="64" t="s">
        <v>23</v>
      </c>
      <c r="C24" s="65"/>
      <c r="D24" s="66"/>
      <c r="E24" s="64" t="s">
        <v>15</v>
      </c>
      <c r="F24" s="65"/>
      <c r="G24" s="66"/>
      <c r="H24" s="67" t="s">
        <v>22</v>
      </c>
      <c r="I24" s="68"/>
      <c r="J24" s="69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</row>
    <row r="25" spans="1:42" x14ac:dyDescent="0.2">
      <c r="A25" s="63"/>
      <c r="B25" s="14" t="s">
        <v>17</v>
      </c>
      <c r="C25" s="14" t="s">
        <v>18</v>
      </c>
      <c r="D25" s="17" t="s">
        <v>19</v>
      </c>
      <c r="E25" s="14" t="s">
        <v>17</v>
      </c>
      <c r="F25" s="14" t="s">
        <v>18</v>
      </c>
      <c r="G25" s="14" t="s">
        <v>19</v>
      </c>
      <c r="H25" s="15" t="s">
        <v>17</v>
      </c>
      <c r="I25" s="15" t="s">
        <v>18</v>
      </c>
      <c r="J25" s="15" t="s">
        <v>19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</row>
    <row r="26" spans="1:42" x14ac:dyDescent="0.2">
      <c r="A26" s="35" t="s">
        <v>113</v>
      </c>
      <c r="B26" s="32">
        <v>4</v>
      </c>
      <c r="C26" s="32">
        <v>42</v>
      </c>
      <c r="D26" s="17">
        <f t="shared" ref="D26" si="6">B26+C26</f>
        <v>46</v>
      </c>
      <c r="E26" s="32">
        <v>4</v>
      </c>
      <c r="F26" s="32">
        <v>35</v>
      </c>
      <c r="G26" s="17">
        <f>E26+F26</f>
        <v>39</v>
      </c>
      <c r="H26" s="16">
        <f>E26/B26*100</f>
        <v>100</v>
      </c>
      <c r="I26" s="16">
        <f>F26/C26*100</f>
        <v>83.333333333333343</v>
      </c>
      <c r="J26" s="16">
        <f>G26/D26*100</f>
        <v>84.782608695652172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</row>
    <row r="27" spans="1:42" x14ac:dyDescent="0.2">
      <c r="A27" s="17" t="s">
        <v>24</v>
      </c>
      <c r="B27" s="17">
        <f>SUM(B26:B26)</f>
        <v>4</v>
      </c>
      <c r="C27" s="17">
        <f>SUM(C26:C26)</f>
        <v>42</v>
      </c>
      <c r="D27" s="17">
        <f>B27+C27</f>
        <v>46</v>
      </c>
      <c r="E27" s="17">
        <f>SUM(E26:E26)</f>
        <v>4</v>
      </c>
      <c r="F27" s="17">
        <f>SUM(F26:F26)</f>
        <v>35</v>
      </c>
      <c r="G27" s="17">
        <f>E27+F27</f>
        <v>39</v>
      </c>
      <c r="H27" s="16">
        <f t="shared" ref="H27" si="7">E27/B27*100</f>
        <v>100</v>
      </c>
      <c r="I27" s="16">
        <f t="shared" ref="I27:J27" si="8">F27/C27*100</f>
        <v>83.333333333333343</v>
      </c>
      <c r="J27" s="16">
        <f t="shared" si="8"/>
        <v>84.782608695652172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</row>
    <row r="28" spans="1:42" x14ac:dyDescent="0.2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</row>
    <row r="29" spans="1:42" x14ac:dyDescent="0.2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</row>
    <row r="30" spans="1:42" x14ac:dyDescent="0.2">
      <c r="A30" s="55" t="s">
        <v>73</v>
      </c>
      <c r="B30" s="55"/>
      <c r="C30" s="55"/>
      <c r="D30" s="55"/>
      <c r="E30" s="55"/>
      <c r="F30" s="55"/>
      <c r="G30" s="55"/>
      <c r="H30" s="55"/>
      <c r="I30" s="55"/>
      <c r="J30" s="55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</row>
    <row r="31" spans="1:42" x14ac:dyDescent="0.2">
      <c r="A31" s="57"/>
      <c r="B31" s="56" t="s">
        <v>23</v>
      </c>
      <c r="C31" s="56"/>
      <c r="D31" s="56"/>
      <c r="E31" s="56" t="s">
        <v>15</v>
      </c>
      <c r="F31" s="56"/>
      <c r="G31" s="56"/>
      <c r="H31" s="58" t="s">
        <v>22</v>
      </c>
      <c r="I31" s="58"/>
      <c r="J31" s="58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</row>
    <row r="32" spans="1:42" x14ac:dyDescent="0.2">
      <c r="A32" s="57"/>
      <c r="B32" s="14" t="s">
        <v>17</v>
      </c>
      <c r="C32" s="14" t="s">
        <v>18</v>
      </c>
      <c r="D32" s="17" t="s">
        <v>19</v>
      </c>
      <c r="E32" s="14" t="s">
        <v>17</v>
      </c>
      <c r="F32" s="14" t="s">
        <v>18</v>
      </c>
      <c r="G32" s="14" t="s">
        <v>19</v>
      </c>
      <c r="H32" s="15" t="s">
        <v>17</v>
      </c>
      <c r="I32" s="15" t="s">
        <v>18</v>
      </c>
      <c r="J32" s="15" t="s">
        <v>19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</row>
    <row r="33" spans="1:42" s="39" customFormat="1" ht="39.75" customHeight="1" x14ac:dyDescent="0.2">
      <c r="A33" s="36" t="s">
        <v>24</v>
      </c>
      <c r="B33" s="36">
        <f>B6+B19+B27</f>
        <v>147</v>
      </c>
      <c r="C33" s="36">
        <f>C6+C19+C27</f>
        <v>235</v>
      </c>
      <c r="D33" s="36">
        <f>D6+D19+D27</f>
        <v>382</v>
      </c>
      <c r="E33" s="36">
        <f>E6+E19+E27</f>
        <v>126</v>
      </c>
      <c r="F33" s="36">
        <f>F6+F19+F27</f>
        <v>194</v>
      </c>
      <c r="G33" s="36">
        <f>G6+G19+G27</f>
        <v>320</v>
      </c>
      <c r="H33" s="37">
        <f t="shared" ref="H33:J33" si="9">E33/B33*100</f>
        <v>85.714285714285708</v>
      </c>
      <c r="I33" s="37">
        <f t="shared" si="9"/>
        <v>82.553191489361694</v>
      </c>
      <c r="J33" s="37">
        <f t="shared" si="9"/>
        <v>83.769633507853399</v>
      </c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</row>
  </sheetData>
  <mergeCells count="20">
    <mergeCell ref="A30:J30"/>
    <mergeCell ref="A31:A32"/>
    <mergeCell ref="B31:D31"/>
    <mergeCell ref="E31:G31"/>
    <mergeCell ref="H31:J31"/>
    <mergeCell ref="A23:J23"/>
    <mergeCell ref="A24:A25"/>
    <mergeCell ref="B24:D24"/>
    <mergeCell ref="E24:G24"/>
    <mergeCell ref="H24:J24"/>
    <mergeCell ref="A9:J9"/>
    <mergeCell ref="A10:A11"/>
    <mergeCell ref="B10:D10"/>
    <mergeCell ref="E10:G10"/>
    <mergeCell ref="H10:J10"/>
    <mergeCell ref="A1:J1"/>
    <mergeCell ref="A2:A3"/>
    <mergeCell ref="B2:D2"/>
    <mergeCell ref="E2:G2"/>
    <mergeCell ref="H2:J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AP21"/>
  <sheetViews>
    <sheetView topLeftCell="A3" zoomScale="106" zoomScaleNormal="106" workbookViewId="0">
      <selection activeCell="H15" sqref="H15"/>
    </sheetView>
  </sheetViews>
  <sheetFormatPr defaultColWidth="10.76171875" defaultRowHeight="15" x14ac:dyDescent="0.2"/>
  <cols>
    <col min="1" max="1" width="42.91015625" style="2" customWidth="1"/>
    <col min="2" max="9" width="9.68359375" style="2" customWidth="1"/>
    <col min="10" max="10" width="9.68359375" style="1" customWidth="1"/>
  </cols>
  <sheetData>
    <row r="1" spans="1:42" x14ac:dyDescent="0.2">
      <c r="A1" s="55" t="s">
        <v>51</v>
      </c>
      <c r="B1" s="55"/>
      <c r="C1" s="55"/>
      <c r="D1" s="55"/>
      <c r="E1" s="55"/>
      <c r="F1" s="55"/>
      <c r="G1" s="55"/>
      <c r="H1" s="55"/>
      <c r="I1" s="55"/>
      <c r="J1" s="55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2">
      <c r="A2" s="57" t="s">
        <v>145</v>
      </c>
      <c r="B2" s="56" t="s">
        <v>23</v>
      </c>
      <c r="C2" s="56"/>
      <c r="D2" s="56"/>
      <c r="E2" s="56" t="s">
        <v>15</v>
      </c>
      <c r="F2" s="56"/>
      <c r="G2" s="56"/>
      <c r="H2" s="58" t="s">
        <v>22</v>
      </c>
      <c r="I2" s="58"/>
      <c r="J2" s="58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42" x14ac:dyDescent="0.2">
      <c r="A3" s="57"/>
      <c r="B3" s="14" t="s">
        <v>17</v>
      </c>
      <c r="C3" s="14" t="s">
        <v>18</v>
      </c>
      <c r="D3" s="17" t="s">
        <v>19</v>
      </c>
      <c r="E3" s="14" t="s">
        <v>17</v>
      </c>
      <c r="F3" s="14" t="s">
        <v>18</v>
      </c>
      <c r="G3" s="14" t="s">
        <v>19</v>
      </c>
      <c r="H3" s="15" t="s">
        <v>17</v>
      </c>
      <c r="I3" s="15" t="s">
        <v>18</v>
      </c>
      <c r="J3" s="15" t="s">
        <v>19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</row>
    <row r="4" spans="1:42" x14ac:dyDescent="0.2">
      <c r="A4" s="25" t="s">
        <v>74</v>
      </c>
      <c r="B4" s="30">
        <v>21</v>
      </c>
      <c r="C4" s="30">
        <v>24</v>
      </c>
      <c r="D4" s="17">
        <f>B4+C4</f>
        <v>45</v>
      </c>
      <c r="E4" s="30">
        <v>20</v>
      </c>
      <c r="F4" s="30">
        <v>23</v>
      </c>
      <c r="G4" s="17">
        <f>E4+F4</f>
        <v>43</v>
      </c>
      <c r="H4" s="16">
        <f>E4/B4*100</f>
        <v>95.238095238095227</v>
      </c>
      <c r="I4" s="16">
        <f>F4/C4*100</f>
        <v>95.833333333333343</v>
      </c>
      <c r="J4" s="16">
        <f>G4/D4*100</f>
        <v>95.555555555555557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</row>
    <row r="5" spans="1:42" x14ac:dyDescent="0.2">
      <c r="A5" s="23" t="s">
        <v>77</v>
      </c>
      <c r="B5" s="30">
        <v>0</v>
      </c>
      <c r="C5" s="30">
        <v>29</v>
      </c>
      <c r="D5" s="17">
        <f t="shared" ref="D5:D7" si="0">B5+C5</f>
        <v>29</v>
      </c>
      <c r="E5" s="30">
        <v>0</v>
      </c>
      <c r="F5" s="30">
        <v>25</v>
      </c>
      <c r="G5" s="17">
        <f t="shared" ref="G5:G7" si="1">E5+F5</f>
        <v>25</v>
      </c>
      <c r="H5" s="16">
        <v>0</v>
      </c>
      <c r="I5" s="16">
        <f t="shared" ref="H5:J8" si="2">F5/C5*100</f>
        <v>86.206896551724128</v>
      </c>
      <c r="J5" s="16">
        <f t="shared" si="2"/>
        <v>86.206896551724128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</row>
    <row r="6" spans="1:42" x14ac:dyDescent="0.2">
      <c r="A6" s="29" t="s">
        <v>75</v>
      </c>
      <c r="B6" s="30">
        <v>21</v>
      </c>
      <c r="C6" s="30">
        <v>34</v>
      </c>
      <c r="D6" s="17">
        <f t="shared" si="0"/>
        <v>55</v>
      </c>
      <c r="E6" s="30">
        <v>17</v>
      </c>
      <c r="F6" s="30">
        <v>26</v>
      </c>
      <c r="G6" s="17">
        <f t="shared" si="1"/>
        <v>43</v>
      </c>
      <c r="H6" s="16">
        <f t="shared" si="2"/>
        <v>80.952380952380949</v>
      </c>
      <c r="I6" s="16">
        <f t="shared" si="2"/>
        <v>76.470588235294116</v>
      </c>
      <c r="J6" s="16">
        <f t="shared" si="2"/>
        <v>78.181818181818187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</row>
    <row r="7" spans="1:42" x14ac:dyDescent="0.2">
      <c r="A7" s="29" t="s">
        <v>76</v>
      </c>
      <c r="B7" s="30">
        <v>7</v>
      </c>
      <c r="C7" s="30">
        <v>12</v>
      </c>
      <c r="D7" s="17">
        <f t="shared" si="0"/>
        <v>19</v>
      </c>
      <c r="E7" s="30">
        <v>3</v>
      </c>
      <c r="F7" s="30">
        <v>6</v>
      </c>
      <c r="G7" s="17">
        <f t="shared" si="1"/>
        <v>9</v>
      </c>
      <c r="H7" s="16">
        <f t="shared" si="2"/>
        <v>42.857142857142854</v>
      </c>
      <c r="I7" s="16">
        <f t="shared" si="2"/>
        <v>50</v>
      </c>
      <c r="J7" s="16">
        <f t="shared" si="2"/>
        <v>47.368421052631575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</row>
    <row r="8" spans="1:42" x14ac:dyDescent="0.2">
      <c r="A8" s="17" t="s">
        <v>24</v>
      </c>
      <c r="B8" s="17">
        <f>SUM(B4:B7)</f>
        <v>49</v>
      </c>
      <c r="C8" s="17">
        <f>SUM(C4:C7)</f>
        <v>99</v>
      </c>
      <c r="D8" s="17">
        <f>B8+C8</f>
        <v>148</v>
      </c>
      <c r="E8" s="17">
        <f>SUM(E4:E7)</f>
        <v>40</v>
      </c>
      <c r="F8" s="17">
        <f>SUM(F4:F7)</f>
        <v>80</v>
      </c>
      <c r="G8" s="17">
        <f>E8+F8</f>
        <v>120</v>
      </c>
      <c r="H8" s="16">
        <f t="shared" si="2"/>
        <v>81.632653061224488</v>
      </c>
      <c r="I8" s="16">
        <f t="shared" si="2"/>
        <v>80.808080808080803</v>
      </c>
      <c r="J8" s="16">
        <f t="shared" si="2"/>
        <v>81.081081081081081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</row>
    <row r="9" spans="1:42" x14ac:dyDescent="0.2">
      <c r="A9" s="4"/>
      <c r="B9" s="1"/>
      <c r="C9" s="1"/>
      <c r="D9" s="1"/>
      <c r="E9" s="1"/>
      <c r="F9" s="1"/>
      <c r="G9" s="1"/>
      <c r="H9" s="1"/>
      <c r="I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</row>
    <row r="10" spans="1:42" x14ac:dyDescent="0.2">
      <c r="A10" s="55" t="s">
        <v>46</v>
      </c>
      <c r="B10" s="55"/>
      <c r="C10" s="55"/>
      <c r="D10" s="55"/>
      <c r="E10" s="55"/>
      <c r="F10" s="55"/>
      <c r="G10" s="55"/>
      <c r="H10" s="55"/>
      <c r="I10" s="55"/>
      <c r="J10" s="55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</row>
    <row r="11" spans="1:42" x14ac:dyDescent="0.2">
      <c r="A11" s="57" t="s">
        <v>145</v>
      </c>
      <c r="B11" s="56" t="s">
        <v>23</v>
      </c>
      <c r="C11" s="56"/>
      <c r="D11" s="56"/>
      <c r="E11" s="56" t="s">
        <v>15</v>
      </c>
      <c r="F11" s="56"/>
      <c r="G11" s="56"/>
      <c r="H11" s="58" t="s">
        <v>22</v>
      </c>
      <c r="I11" s="58"/>
      <c r="J11" s="58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</row>
    <row r="12" spans="1:42" x14ac:dyDescent="0.2">
      <c r="A12" s="57"/>
      <c r="B12" s="14" t="s">
        <v>17</v>
      </c>
      <c r="C12" s="14" t="s">
        <v>18</v>
      </c>
      <c r="D12" s="17" t="s">
        <v>19</v>
      </c>
      <c r="E12" s="14" t="s">
        <v>17</v>
      </c>
      <c r="F12" s="14" t="s">
        <v>18</v>
      </c>
      <c r="G12" s="14" t="s">
        <v>19</v>
      </c>
      <c r="H12" s="15" t="s">
        <v>17</v>
      </c>
      <c r="I12" s="15" t="s">
        <v>18</v>
      </c>
      <c r="J12" s="15" t="s">
        <v>19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</row>
    <row r="13" spans="1:42" x14ac:dyDescent="0.2">
      <c r="A13" s="23" t="s">
        <v>74</v>
      </c>
      <c r="B13" s="27">
        <v>47</v>
      </c>
      <c r="C13" s="27">
        <v>25</v>
      </c>
      <c r="D13" s="17">
        <f>B13+C13</f>
        <v>72</v>
      </c>
      <c r="E13" s="27">
        <v>40</v>
      </c>
      <c r="F13" s="27">
        <v>23</v>
      </c>
      <c r="G13" s="17">
        <f>E13+F13</f>
        <v>63</v>
      </c>
      <c r="H13" s="16">
        <f t="shared" ref="H13:I13" si="3">E13/B13*100</f>
        <v>85.106382978723403</v>
      </c>
      <c r="I13" s="16">
        <f t="shared" si="3"/>
        <v>92</v>
      </c>
      <c r="J13" s="16">
        <f>G13/D13*100</f>
        <v>87.5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</row>
    <row r="14" spans="1:42" x14ac:dyDescent="0.2">
      <c r="A14" s="23" t="s">
        <v>77</v>
      </c>
      <c r="B14" s="27"/>
      <c r="C14" s="27">
        <v>29</v>
      </c>
      <c r="D14" s="17">
        <f t="shared" ref="D14" si="4">B14+C14</f>
        <v>29</v>
      </c>
      <c r="E14" s="27"/>
      <c r="F14" s="27">
        <v>13</v>
      </c>
      <c r="G14" s="17">
        <f t="shared" ref="G14" si="5">E14+F14</f>
        <v>13</v>
      </c>
      <c r="H14" s="16">
        <v>0</v>
      </c>
      <c r="I14" s="16">
        <f t="shared" ref="I14" si="6">F14/C14*100</f>
        <v>44.827586206896555</v>
      </c>
      <c r="J14" s="16">
        <f t="shared" ref="H14:J15" si="7">G14/D14*100</f>
        <v>44.827586206896555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</row>
    <row r="15" spans="1:42" x14ac:dyDescent="0.2">
      <c r="A15" s="17" t="s">
        <v>24</v>
      </c>
      <c r="B15" s="17">
        <f>SUM(B13:B14)</f>
        <v>47</v>
      </c>
      <c r="C15" s="17">
        <f>SUM(C13:C14)</f>
        <v>54</v>
      </c>
      <c r="D15" s="17">
        <f>B15+C15</f>
        <v>101</v>
      </c>
      <c r="E15" s="17">
        <f>SUM(E13:E14)</f>
        <v>40</v>
      </c>
      <c r="F15" s="17">
        <f>SUM(F13:F14)</f>
        <v>36</v>
      </c>
      <c r="G15" s="17">
        <f>E15+F15</f>
        <v>76</v>
      </c>
      <c r="H15" s="16">
        <f t="shared" si="7"/>
        <v>85.106382978723403</v>
      </c>
      <c r="I15" s="16">
        <f t="shared" si="7"/>
        <v>66.666666666666657</v>
      </c>
      <c r="J15" s="16">
        <f t="shared" si="7"/>
        <v>75.247524752475243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</row>
    <row r="16" spans="1:42" x14ac:dyDescent="0.2">
      <c r="A16" s="4"/>
      <c r="B16" s="1"/>
      <c r="C16" s="1"/>
      <c r="D16" s="1"/>
      <c r="E16" s="1"/>
      <c r="F16" s="1"/>
      <c r="G16" s="1"/>
      <c r="H16" s="1"/>
      <c r="I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</row>
    <row r="17" spans="1:42" x14ac:dyDescent="0.2">
      <c r="A17" s="4"/>
      <c r="B17" s="1"/>
      <c r="C17" s="1"/>
      <c r="D17" s="1"/>
      <c r="E17" s="1"/>
      <c r="F17" s="1"/>
      <c r="G17" s="1"/>
      <c r="H17" s="1"/>
      <c r="I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</row>
    <row r="18" spans="1:42" x14ac:dyDescent="0.2">
      <c r="A18" s="55" t="s">
        <v>73</v>
      </c>
      <c r="B18" s="55"/>
      <c r="C18" s="55"/>
      <c r="D18" s="55"/>
      <c r="E18" s="55"/>
      <c r="F18" s="55"/>
      <c r="G18" s="55"/>
      <c r="H18" s="55"/>
      <c r="I18" s="55"/>
      <c r="J18" s="55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</row>
    <row r="19" spans="1:42" x14ac:dyDescent="0.2">
      <c r="A19" s="57"/>
      <c r="B19" s="56" t="s">
        <v>23</v>
      </c>
      <c r="C19" s="56"/>
      <c r="D19" s="56"/>
      <c r="E19" s="56" t="s">
        <v>15</v>
      </c>
      <c r="F19" s="56"/>
      <c r="G19" s="56"/>
      <c r="H19" s="58" t="s">
        <v>22</v>
      </c>
      <c r="I19" s="58"/>
      <c r="J19" s="58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</row>
    <row r="20" spans="1:42" x14ac:dyDescent="0.2">
      <c r="A20" s="57"/>
      <c r="B20" s="14" t="s">
        <v>17</v>
      </c>
      <c r="C20" s="14" t="s">
        <v>18</v>
      </c>
      <c r="D20" s="17" t="s">
        <v>19</v>
      </c>
      <c r="E20" s="14" t="s">
        <v>17</v>
      </c>
      <c r="F20" s="14" t="s">
        <v>18</v>
      </c>
      <c r="G20" s="14" t="s">
        <v>19</v>
      </c>
      <c r="H20" s="15" t="s">
        <v>17</v>
      </c>
      <c r="I20" s="15" t="s">
        <v>18</v>
      </c>
      <c r="J20" s="15" t="s">
        <v>19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</row>
    <row r="21" spans="1:42" s="39" customFormat="1" ht="39.75" customHeight="1" x14ac:dyDescent="0.2">
      <c r="A21" s="36" t="s">
        <v>24</v>
      </c>
      <c r="B21" s="36">
        <f t="shared" ref="B21:G21" si="8">B8+B15</f>
        <v>96</v>
      </c>
      <c r="C21" s="36">
        <f t="shared" si="8"/>
        <v>153</v>
      </c>
      <c r="D21" s="36">
        <f t="shared" si="8"/>
        <v>249</v>
      </c>
      <c r="E21" s="36">
        <f t="shared" si="8"/>
        <v>80</v>
      </c>
      <c r="F21" s="36">
        <f t="shared" si="8"/>
        <v>116</v>
      </c>
      <c r="G21" s="36">
        <f t="shared" si="8"/>
        <v>196</v>
      </c>
      <c r="H21" s="37">
        <f t="shared" ref="H21:J21" si="9">E21/B21*100</f>
        <v>83.333333333333343</v>
      </c>
      <c r="I21" s="37">
        <f t="shared" si="9"/>
        <v>75.816993464052288</v>
      </c>
      <c r="J21" s="37">
        <f t="shared" si="9"/>
        <v>78.714859437751002</v>
      </c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</row>
  </sheetData>
  <mergeCells count="15">
    <mergeCell ref="A18:J18"/>
    <mergeCell ref="A19:A20"/>
    <mergeCell ref="B19:D19"/>
    <mergeCell ref="E19:G19"/>
    <mergeCell ref="H19:J19"/>
    <mergeCell ref="A10:J10"/>
    <mergeCell ref="A11:A12"/>
    <mergeCell ref="B11:D11"/>
    <mergeCell ref="E11:G11"/>
    <mergeCell ref="H11:J11"/>
    <mergeCell ref="A1:J1"/>
    <mergeCell ref="A2:A3"/>
    <mergeCell ref="B2:D2"/>
    <mergeCell ref="E2:G2"/>
    <mergeCell ref="H2:J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AP20"/>
  <sheetViews>
    <sheetView workbookViewId="0">
      <selection activeCell="A8" sqref="A8:A9"/>
    </sheetView>
  </sheetViews>
  <sheetFormatPr defaultColWidth="10.76171875" defaultRowHeight="15" x14ac:dyDescent="0.2"/>
  <cols>
    <col min="1" max="1" width="42.91015625" style="2" customWidth="1"/>
    <col min="2" max="5" width="9.68359375" style="2" customWidth="1"/>
    <col min="6" max="6" width="9.68359375" style="1" customWidth="1"/>
    <col min="7" max="10" width="9.68359375" customWidth="1"/>
  </cols>
  <sheetData>
    <row r="1" spans="1:42" x14ac:dyDescent="0.2">
      <c r="A1" s="55" t="s">
        <v>51</v>
      </c>
      <c r="B1" s="55"/>
      <c r="C1" s="55"/>
      <c r="D1" s="55"/>
      <c r="E1" s="55"/>
      <c r="F1" s="55"/>
      <c r="G1" s="55"/>
      <c r="H1" s="55"/>
      <c r="I1" s="55"/>
      <c r="J1" s="55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2">
      <c r="A2" s="57" t="s">
        <v>145</v>
      </c>
      <c r="B2" s="56" t="s">
        <v>23</v>
      </c>
      <c r="C2" s="56"/>
      <c r="D2" s="56"/>
      <c r="E2" s="56" t="s">
        <v>15</v>
      </c>
      <c r="F2" s="56"/>
      <c r="G2" s="56"/>
      <c r="H2" s="58" t="s">
        <v>22</v>
      </c>
      <c r="I2" s="58"/>
      <c r="J2" s="58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42" x14ac:dyDescent="0.2">
      <c r="A3" s="57"/>
      <c r="B3" s="14" t="s">
        <v>17</v>
      </c>
      <c r="C3" s="14" t="s">
        <v>18</v>
      </c>
      <c r="D3" s="17" t="s">
        <v>19</v>
      </c>
      <c r="E3" s="14" t="s">
        <v>17</v>
      </c>
      <c r="F3" s="14" t="s">
        <v>18</v>
      </c>
      <c r="G3" s="14" t="s">
        <v>19</v>
      </c>
      <c r="H3" s="15" t="s">
        <v>17</v>
      </c>
      <c r="I3" s="15" t="s">
        <v>18</v>
      </c>
      <c r="J3" s="15" t="s">
        <v>19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</row>
    <row r="4" spans="1:42" x14ac:dyDescent="0.2">
      <c r="A4" s="25" t="s">
        <v>91</v>
      </c>
      <c r="B4" s="30">
        <v>7</v>
      </c>
      <c r="C4" s="30">
        <v>9</v>
      </c>
      <c r="D4" s="17">
        <f>B4+C4</f>
        <v>16</v>
      </c>
      <c r="E4" s="30">
        <v>6</v>
      </c>
      <c r="F4" s="30">
        <v>8</v>
      </c>
      <c r="G4" s="17">
        <f>E4+F4</f>
        <v>14</v>
      </c>
      <c r="H4" s="16">
        <f>E4/B4*100</f>
        <v>85.714285714285708</v>
      </c>
      <c r="I4" s="16">
        <f>F4/C4*100</f>
        <v>88.888888888888886</v>
      </c>
      <c r="J4" s="16">
        <f>G4/D4*100</f>
        <v>87.5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</row>
    <row r="5" spans="1:42" x14ac:dyDescent="0.2">
      <c r="A5" s="17" t="s">
        <v>24</v>
      </c>
      <c r="B5" s="17">
        <f>SUM(B4:B4)</f>
        <v>7</v>
      </c>
      <c r="C5" s="17">
        <f>SUM(C4:C4)</f>
        <v>9</v>
      </c>
      <c r="D5" s="17">
        <f>B5+C5</f>
        <v>16</v>
      </c>
      <c r="E5" s="17">
        <f>SUM(E4:E4)</f>
        <v>6</v>
      </c>
      <c r="F5" s="17">
        <f>SUM(F4:F4)</f>
        <v>8</v>
      </c>
      <c r="G5" s="17">
        <f>E5+F5</f>
        <v>14</v>
      </c>
      <c r="H5" s="16">
        <f t="shared" ref="H5:J5" si="0">E5/B5*100</f>
        <v>85.714285714285708</v>
      </c>
      <c r="I5" s="16">
        <f t="shared" si="0"/>
        <v>88.888888888888886</v>
      </c>
      <c r="J5" s="16">
        <f t="shared" si="0"/>
        <v>87.5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</row>
    <row r="6" spans="1:42" x14ac:dyDescent="0.2">
      <c r="A6" s="4"/>
      <c r="B6" s="1"/>
      <c r="C6" s="1"/>
      <c r="D6" s="1"/>
      <c r="E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</row>
    <row r="7" spans="1:42" x14ac:dyDescent="0.2">
      <c r="A7" s="55" t="s">
        <v>46</v>
      </c>
      <c r="B7" s="55"/>
      <c r="C7" s="55"/>
      <c r="D7" s="55"/>
      <c r="E7" s="55"/>
      <c r="F7" s="55"/>
      <c r="G7" s="55"/>
      <c r="H7" s="55"/>
      <c r="I7" s="55"/>
      <c r="J7" s="55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</row>
    <row r="8" spans="1:42" x14ac:dyDescent="0.2">
      <c r="A8" s="57" t="s">
        <v>145</v>
      </c>
      <c r="B8" s="56" t="s">
        <v>23</v>
      </c>
      <c r="C8" s="56"/>
      <c r="D8" s="56"/>
      <c r="E8" s="56" t="s">
        <v>15</v>
      </c>
      <c r="F8" s="56"/>
      <c r="G8" s="56"/>
      <c r="H8" s="58" t="s">
        <v>22</v>
      </c>
      <c r="I8" s="58"/>
      <c r="J8" s="58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</row>
    <row r="9" spans="1:42" x14ac:dyDescent="0.2">
      <c r="A9" s="57"/>
      <c r="B9" s="14" t="s">
        <v>17</v>
      </c>
      <c r="C9" s="14" t="s">
        <v>18</v>
      </c>
      <c r="D9" s="17" t="s">
        <v>19</v>
      </c>
      <c r="E9" s="14" t="s">
        <v>17</v>
      </c>
      <c r="F9" s="14" t="s">
        <v>18</v>
      </c>
      <c r="G9" s="14" t="s">
        <v>19</v>
      </c>
      <c r="H9" s="15" t="s">
        <v>17</v>
      </c>
      <c r="I9" s="15" t="s">
        <v>18</v>
      </c>
      <c r="J9" s="15" t="s">
        <v>19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</row>
    <row r="10" spans="1:42" x14ac:dyDescent="0.2">
      <c r="A10" s="23" t="s">
        <v>91</v>
      </c>
      <c r="B10" s="27">
        <v>18</v>
      </c>
      <c r="C10" s="27">
        <v>10</v>
      </c>
      <c r="D10" s="17">
        <f>B10+C10</f>
        <v>28</v>
      </c>
      <c r="E10" s="27">
        <v>10</v>
      </c>
      <c r="F10" s="27">
        <v>6</v>
      </c>
      <c r="G10" s="17">
        <f>E10+F10</f>
        <v>16</v>
      </c>
      <c r="H10" s="16">
        <f t="shared" ref="H10:I13" si="1">E10/B10*100</f>
        <v>55.555555555555557</v>
      </c>
      <c r="I10" s="16">
        <f t="shared" si="1"/>
        <v>60</v>
      </c>
      <c r="J10" s="16">
        <f>G10/D10*100</f>
        <v>57.142857142857139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</row>
    <row r="11" spans="1:42" x14ac:dyDescent="0.2">
      <c r="A11" s="23" t="s">
        <v>92</v>
      </c>
      <c r="B11" s="27">
        <v>14</v>
      </c>
      <c r="C11" s="27">
        <v>6</v>
      </c>
      <c r="D11" s="17">
        <f t="shared" ref="D11:D13" si="2">B11+C11</f>
        <v>20</v>
      </c>
      <c r="E11" s="27">
        <v>8</v>
      </c>
      <c r="F11" s="27">
        <v>1</v>
      </c>
      <c r="G11" s="17">
        <f t="shared" ref="G11:G13" si="3">E11+F11</f>
        <v>9</v>
      </c>
      <c r="H11" s="16">
        <f t="shared" ref="H11:J14" si="4">E11/B11*100</f>
        <v>57.142857142857139</v>
      </c>
      <c r="I11" s="16">
        <f t="shared" si="1"/>
        <v>16.666666666666664</v>
      </c>
      <c r="J11" s="16">
        <f t="shared" si="4"/>
        <v>45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</row>
    <row r="12" spans="1:42" x14ac:dyDescent="0.2">
      <c r="A12" s="23" t="s">
        <v>93</v>
      </c>
      <c r="B12" s="27">
        <v>1</v>
      </c>
      <c r="C12" s="27">
        <v>6</v>
      </c>
      <c r="D12" s="17">
        <f t="shared" si="2"/>
        <v>7</v>
      </c>
      <c r="E12" s="27">
        <v>0</v>
      </c>
      <c r="F12" s="27">
        <v>2</v>
      </c>
      <c r="G12" s="17">
        <f t="shared" si="3"/>
        <v>2</v>
      </c>
      <c r="H12" s="16">
        <f t="shared" si="4"/>
        <v>0</v>
      </c>
      <c r="I12" s="16">
        <f t="shared" si="1"/>
        <v>33.333333333333329</v>
      </c>
      <c r="J12" s="16">
        <f t="shared" si="4"/>
        <v>28.571428571428569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</row>
    <row r="13" spans="1:42" x14ac:dyDescent="0.2">
      <c r="A13" s="23" t="s">
        <v>94</v>
      </c>
      <c r="B13" s="27">
        <v>12</v>
      </c>
      <c r="C13" s="27">
        <v>0</v>
      </c>
      <c r="D13" s="17">
        <f t="shared" si="2"/>
        <v>12</v>
      </c>
      <c r="E13" s="27">
        <v>8</v>
      </c>
      <c r="F13" s="27">
        <v>0</v>
      </c>
      <c r="G13" s="17">
        <f t="shared" si="3"/>
        <v>8</v>
      </c>
      <c r="H13" s="16">
        <f t="shared" si="4"/>
        <v>66.666666666666657</v>
      </c>
      <c r="I13" s="16" t="e">
        <f t="shared" si="1"/>
        <v>#DIV/0!</v>
      </c>
      <c r="J13" s="16">
        <f t="shared" si="4"/>
        <v>66.666666666666657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</row>
    <row r="14" spans="1:42" x14ac:dyDescent="0.2">
      <c r="A14" s="17" t="s">
        <v>24</v>
      </c>
      <c r="B14" s="17">
        <f>SUM(B10:B13)</f>
        <v>45</v>
      </c>
      <c r="C14" s="17">
        <f>SUM(C10:C13)</f>
        <v>22</v>
      </c>
      <c r="D14" s="17">
        <f>B14+C14</f>
        <v>67</v>
      </c>
      <c r="E14" s="17">
        <f>SUM(E10:E13)</f>
        <v>26</v>
      </c>
      <c r="F14" s="17">
        <f>SUM(F10:F13)</f>
        <v>9</v>
      </c>
      <c r="G14" s="17">
        <f>E14+F14</f>
        <v>35</v>
      </c>
      <c r="H14" s="16">
        <f t="shared" si="4"/>
        <v>57.777777777777771</v>
      </c>
      <c r="I14" s="16">
        <f t="shared" si="4"/>
        <v>40.909090909090914</v>
      </c>
      <c r="J14" s="16">
        <f t="shared" si="4"/>
        <v>52.238805970149251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</row>
    <row r="15" spans="1:42" x14ac:dyDescent="0.2">
      <c r="A15" s="4"/>
      <c r="B15" s="1"/>
      <c r="C15" s="1"/>
      <c r="D15" s="1"/>
      <c r="E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</row>
    <row r="16" spans="1:42" x14ac:dyDescent="0.2">
      <c r="A16" s="4"/>
      <c r="B16" s="1"/>
      <c r="C16" s="1"/>
      <c r="D16" s="1"/>
      <c r="E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</row>
    <row r="17" spans="1:42" x14ac:dyDescent="0.2">
      <c r="A17" s="55" t="s">
        <v>73</v>
      </c>
      <c r="B17" s="55"/>
      <c r="C17" s="55"/>
      <c r="D17" s="55"/>
      <c r="E17" s="55"/>
      <c r="F17" s="55"/>
      <c r="G17" s="55"/>
      <c r="H17" s="55"/>
      <c r="I17" s="55"/>
      <c r="J17" s="55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</row>
    <row r="18" spans="1:42" x14ac:dyDescent="0.2">
      <c r="A18" s="57"/>
      <c r="B18" s="56" t="s">
        <v>23</v>
      </c>
      <c r="C18" s="56"/>
      <c r="D18" s="56"/>
      <c r="E18" s="56" t="s">
        <v>15</v>
      </c>
      <c r="F18" s="56"/>
      <c r="G18" s="56"/>
      <c r="H18" s="58" t="s">
        <v>22</v>
      </c>
      <c r="I18" s="58"/>
      <c r="J18" s="58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</row>
    <row r="19" spans="1:42" x14ac:dyDescent="0.2">
      <c r="A19" s="57"/>
      <c r="B19" s="14" t="s">
        <v>17</v>
      </c>
      <c r="C19" s="14" t="s">
        <v>18</v>
      </c>
      <c r="D19" s="17" t="s">
        <v>19</v>
      </c>
      <c r="E19" s="14" t="s">
        <v>17</v>
      </c>
      <c r="F19" s="14" t="s">
        <v>18</v>
      </c>
      <c r="G19" s="14" t="s">
        <v>19</v>
      </c>
      <c r="H19" s="15" t="s">
        <v>17</v>
      </c>
      <c r="I19" s="15" t="s">
        <v>18</v>
      </c>
      <c r="J19" s="15" t="s">
        <v>19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</row>
    <row r="20" spans="1:42" s="39" customFormat="1" ht="39.75" customHeight="1" x14ac:dyDescent="0.2">
      <c r="A20" s="36" t="s">
        <v>24</v>
      </c>
      <c r="B20" s="36">
        <f>B5+B14</f>
        <v>52</v>
      </c>
      <c r="C20" s="36">
        <f t="shared" ref="C20:G20" si="5">C5+C14</f>
        <v>31</v>
      </c>
      <c r="D20" s="36">
        <f t="shared" si="5"/>
        <v>83</v>
      </c>
      <c r="E20" s="36">
        <f t="shared" si="5"/>
        <v>32</v>
      </c>
      <c r="F20" s="36">
        <f t="shared" si="5"/>
        <v>17</v>
      </c>
      <c r="G20" s="36">
        <f t="shared" si="5"/>
        <v>49</v>
      </c>
      <c r="H20" s="37">
        <f t="shared" ref="H20:J20" si="6">E20/B20*100</f>
        <v>61.53846153846154</v>
      </c>
      <c r="I20" s="37">
        <f t="shared" si="6"/>
        <v>54.838709677419352</v>
      </c>
      <c r="J20" s="37">
        <f t="shared" si="6"/>
        <v>59.036144578313255</v>
      </c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</row>
  </sheetData>
  <mergeCells count="15">
    <mergeCell ref="A17:J17"/>
    <mergeCell ref="A18:A19"/>
    <mergeCell ref="B18:D18"/>
    <mergeCell ref="E18:G18"/>
    <mergeCell ref="H18:J18"/>
    <mergeCell ref="A7:J7"/>
    <mergeCell ref="A8:A9"/>
    <mergeCell ref="B8:D8"/>
    <mergeCell ref="E8:G8"/>
    <mergeCell ref="H8:J8"/>
    <mergeCell ref="A1:J1"/>
    <mergeCell ref="A2:A3"/>
    <mergeCell ref="B2:D2"/>
    <mergeCell ref="E2:G2"/>
    <mergeCell ref="H2:J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AP12"/>
  <sheetViews>
    <sheetView workbookViewId="0">
      <selection activeCell="B3" sqref="B3:D3"/>
    </sheetView>
  </sheetViews>
  <sheetFormatPr defaultColWidth="10.76171875" defaultRowHeight="15" x14ac:dyDescent="0.2"/>
  <cols>
    <col min="1" max="1" width="42.91015625" style="2" customWidth="1"/>
    <col min="2" max="7" width="9.68359375" style="2" customWidth="1"/>
    <col min="8" max="9" width="9.68359375" style="1" customWidth="1"/>
    <col min="10" max="10" width="9.68359375" customWidth="1"/>
  </cols>
  <sheetData>
    <row r="1" spans="1:42" x14ac:dyDescent="0.2">
      <c r="A1" s="4"/>
      <c r="B1" s="1"/>
      <c r="C1" s="1"/>
      <c r="D1" s="1"/>
      <c r="E1" s="1"/>
      <c r="F1" s="1"/>
      <c r="G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2">
      <c r="A2" s="55" t="s">
        <v>46</v>
      </c>
      <c r="B2" s="55"/>
      <c r="C2" s="55"/>
      <c r="D2" s="55"/>
      <c r="E2" s="55"/>
      <c r="F2" s="55"/>
      <c r="G2" s="55"/>
      <c r="H2" s="55"/>
      <c r="I2" s="55"/>
      <c r="J2" s="55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42" x14ac:dyDescent="0.2">
      <c r="A3" s="57" t="s">
        <v>145</v>
      </c>
      <c r="B3" s="56" t="s">
        <v>23</v>
      </c>
      <c r="C3" s="56"/>
      <c r="D3" s="56"/>
      <c r="E3" s="56" t="s">
        <v>15</v>
      </c>
      <c r="F3" s="56"/>
      <c r="G3" s="56"/>
      <c r="H3" s="58" t="s">
        <v>22</v>
      </c>
      <c r="I3" s="58"/>
      <c r="J3" s="58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</row>
    <row r="4" spans="1:42" x14ac:dyDescent="0.2">
      <c r="A4" s="57"/>
      <c r="B4" s="14" t="s">
        <v>17</v>
      </c>
      <c r="C4" s="14" t="s">
        <v>18</v>
      </c>
      <c r="D4" s="17" t="s">
        <v>19</v>
      </c>
      <c r="E4" s="14" t="s">
        <v>17</v>
      </c>
      <c r="F4" s="14" t="s">
        <v>18</v>
      </c>
      <c r="G4" s="14" t="s">
        <v>19</v>
      </c>
      <c r="H4" s="15" t="s">
        <v>17</v>
      </c>
      <c r="I4" s="15" t="s">
        <v>18</v>
      </c>
      <c r="J4" s="15" t="s">
        <v>19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</row>
    <row r="5" spans="1:42" x14ac:dyDescent="0.2">
      <c r="A5" s="23" t="s">
        <v>95</v>
      </c>
      <c r="B5" s="30"/>
      <c r="C5" s="30">
        <v>21</v>
      </c>
      <c r="D5" s="17">
        <f>B5+C5</f>
        <v>21</v>
      </c>
      <c r="E5" s="30"/>
      <c r="F5" s="30">
        <v>18</v>
      </c>
      <c r="G5" s="17">
        <f>E5+F5</f>
        <v>18</v>
      </c>
      <c r="H5" s="16">
        <v>0</v>
      </c>
      <c r="I5" s="16">
        <f>F5/C5*100</f>
        <v>85.714285714285708</v>
      </c>
      <c r="J5" s="16">
        <f>G5/D5*100</f>
        <v>85.714285714285708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</row>
    <row r="6" spans="1:42" x14ac:dyDescent="0.2">
      <c r="A6" s="17" t="s">
        <v>24</v>
      </c>
      <c r="B6" s="17">
        <f>SUM(B5:B5)</f>
        <v>0</v>
      </c>
      <c r="C6" s="17">
        <f>SUM(C5:C5)</f>
        <v>21</v>
      </c>
      <c r="D6" s="17">
        <f>B6+C6</f>
        <v>21</v>
      </c>
      <c r="E6" s="17">
        <f>SUM(E5:E5)</f>
        <v>0</v>
      </c>
      <c r="F6" s="17">
        <f>SUM(F5:F5)</f>
        <v>18</v>
      </c>
      <c r="G6" s="17">
        <f>E6+F6</f>
        <v>18</v>
      </c>
      <c r="H6" s="16">
        <v>0</v>
      </c>
      <c r="I6" s="16">
        <f t="shared" ref="I6:J6" si="0">F6/C6*100</f>
        <v>85.714285714285708</v>
      </c>
      <c r="J6" s="16">
        <f t="shared" si="0"/>
        <v>85.714285714285708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</row>
    <row r="7" spans="1:42" x14ac:dyDescent="0.2">
      <c r="A7" s="4"/>
      <c r="B7" s="1"/>
      <c r="C7" s="1"/>
      <c r="D7" s="1"/>
      <c r="E7" s="1"/>
      <c r="F7" s="1"/>
      <c r="G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</row>
    <row r="8" spans="1:42" x14ac:dyDescent="0.2">
      <c r="A8" s="4"/>
      <c r="B8" s="1"/>
      <c r="C8" s="1"/>
      <c r="D8" s="1"/>
      <c r="E8" s="1"/>
      <c r="F8" s="1"/>
      <c r="G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</row>
    <row r="9" spans="1:42" x14ac:dyDescent="0.2">
      <c r="A9" s="55" t="s">
        <v>73</v>
      </c>
      <c r="B9" s="55"/>
      <c r="C9" s="55"/>
      <c r="D9" s="55"/>
      <c r="E9" s="55"/>
      <c r="F9" s="55"/>
      <c r="G9" s="55"/>
      <c r="H9" s="55"/>
      <c r="I9" s="55"/>
      <c r="J9" s="55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</row>
    <row r="10" spans="1:42" x14ac:dyDescent="0.2">
      <c r="A10" s="57"/>
      <c r="B10" s="56" t="s">
        <v>23</v>
      </c>
      <c r="C10" s="56"/>
      <c r="D10" s="56"/>
      <c r="E10" s="56" t="s">
        <v>15</v>
      </c>
      <c r="F10" s="56"/>
      <c r="G10" s="56"/>
      <c r="H10" s="58" t="s">
        <v>22</v>
      </c>
      <c r="I10" s="58"/>
      <c r="J10" s="58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</row>
    <row r="11" spans="1:42" x14ac:dyDescent="0.2">
      <c r="A11" s="57"/>
      <c r="B11" s="14" t="s">
        <v>17</v>
      </c>
      <c r="C11" s="14" t="s">
        <v>18</v>
      </c>
      <c r="D11" s="17" t="s">
        <v>19</v>
      </c>
      <c r="E11" s="14" t="s">
        <v>17</v>
      </c>
      <c r="F11" s="14" t="s">
        <v>18</v>
      </c>
      <c r="G11" s="14" t="s">
        <v>19</v>
      </c>
      <c r="H11" s="15" t="s">
        <v>17</v>
      </c>
      <c r="I11" s="15" t="s">
        <v>18</v>
      </c>
      <c r="J11" s="15" t="s">
        <v>19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</row>
    <row r="12" spans="1:42" s="39" customFormat="1" ht="39.75" customHeight="1" x14ac:dyDescent="0.2">
      <c r="A12" s="36" t="s">
        <v>24</v>
      </c>
      <c r="B12" s="36">
        <f>B6</f>
        <v>0</v>
      </c>
      <c r="C12" s="36">
        <f t="shared" ref="C12:G12" si="1">C6</f>
        <v>21</v>
      </c>
      <c r="D12" s="36">
        <f t="shared" si="1"/>
        <v>21</v>
      </c>
      <c r="E12" s="36">
        <f t="shared" si="1"/>
        <v>0</v>
      </c>
      <c r="F12" s="36">
        <f t="shared" si="1"/>
        <v>18</v>
      </c>
      <c r="G12" s="36">
        <f t="shared" si="1"/>
        <v>18</v>
      </c>
      <c r="H12" s="37">
        <v>0</v>
      </c>
      <c r="I12" s="37">
        <f t="shared" ref="I12:J12" si="2">F12/C12*100</f>
        <v>85.714285714285708</v>
      </c>
      <c r="J12" s="37">
        <f t="shared" si="2"/>
        <v>85.714285714285708</v>
      </c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</row>
  </sheetData>
  <mergeCells count="10">
    <mergeCell ref="A9:J9"/>
    <mergeCell ref="A10:A11"/>
    <mergeCell ref="B10:D10"/>
    <mergeCell ref="E10:G10"/>
    <mergeCell ref="H10:J10"/>
    <mergeCell ref="A2:J2"/>
    <mergeCell ref="A3:A4"/>
    <mergeCell ref="B3:D3"/>
    <mergeCell ref="E3:G3"/>
    <mergeCell ref="H3:J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AP20"/>
  <sheetViews>
    <sheetView topLeftCell="A3" workbookViewId="0">
      <selection activeCell="A9" sqref="A9:A10"/>
    </sheetView>
  </sheetViews>
  <sheetFormatPr defaultColWidth="10.76171875" defaultRowHeight="15" x14ac:dyDescent="0.2"/>
  <cols>
    <col min="1" max="1" width="42.91015625" style="2" customWidth="1"/>
    <col min="2" max="7" width="9.68359375" style="2" customWidth="1"/>
    <col min="8" max="9" width="9.68359375" style="1" customWidth="1"/>
    <col min="10" max="10" width="9.68359375" customWidth="1"/>
  </cols>
  <sheetData>
    <row r="1" spans="1:42" x14ac:dyDescent="0.2">
      <c r="A1" s="55" t="s">
        <v>51</v>
      </c>
      <c r="B1" s="55"/>
      <c r="C1" s="55"/>
      <c r="D1" s="55"/>
      <c r="E1" s="55"/>
      <c r="F1" s="55"/>
      <c r="G1" s="55"/>
      <c r="H1" s="55"/>
      <c r="I1" s="55"/>
      <c r="J1" s="55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2">
      <c r="A2" s="57" t="s">
        <v>145</v>
      </c>
      <c r="B2" s="56" t="s">
        <v>23</v>
      </c>
      <c r="C2" s="56"/>
      <c r="D2" s="56"/>
      <c r="E2" s="56" t="s">
        <v>15</v>
      </c>
      <c r="F2" s="56"/>
      <c r="G2" s="56"/>
      <c r="H2" s="58" t="s">
        <v>22</v>
      </c>
      <c r="I2" s="58"/>
      <c r="J2" s="58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42" x14ac:dyDescent="0.2">
      <c r="A3" s="57"/>
      <c r="B3" s="14" t="s">
        <v>17</v>
      </c>
      <c r="C3" s="14" t="s">
        <v>18</v>
      </c>
      <c r="D3" s="17" t="s">
        <v>19</v>
      </c>
      <c r="E3" s="14" t="s">
        <v>17</v>
      </c>
      <c r="F3" s="14" t="s">
        <v>18</v>
      </c>
      <c r="G3" s="14" t="s">
        <v>19</v>
      </c>
      <c r="H3" s="15" t="s">
        <v>17</v>
      </c>
      <c r="I3" s="15" t="s">
        <v>18</v>
      </c>
      <c r="J3" s="15" t="s">
        <v>19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</row>
    <row r="4" spans="1:42" ht="17.25" x14ac:dyDescent="0.2">
      <c r="A4" s="25" t="s">
        <v>141</v>
      </c>
      <c r="B4" s="47">
        <v>11</v>
      </c>
      <c r="C4" s="47">
        <v>19</v>
      </c>
      <c r="D4" s="17">
        <f>B4+C4</f>
        <v>30</v>
      </c>
      <c r="E4" s="47">
        <v>11</v>
      </c>
      <c r="F4" s="47">
        <v>19</v>
      </c>
      <c r="G4" s="17">
        <f>E4+F4</f>
        <v>30</v>
      </c>
      <c r="H4" s="16">
        <f>E4/B4*100</f>
        <v>100</v>
      </c>
      <c r="I4" s="16">
        <f t="shared" ref="I4:J6" si="0">F4/C4*100</f>
        <v>100</v>
      </c>
      <c r="J4" s="16">
        <f>G4/D4*100</f>
        <v>100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</row>
    <row r="5" spans="1:42" x14ac:dyDescent="0.2">
      <c r="A5" s="23" t="s">
        <v>142</v>
      </c>
      <c r="B5" s="30"/>
      <c r="C5" s="30">
        <v>26</v>
      </c>
      <c r="D5" s="17">
        <f t="shared" ref="D5" si="1">B5+C5</f>
        <v>26</v>
      </c>
      <c r="E5" s="30"/>
      <c r="F5" s="30">
        <v>26</v>
      </c>
      <c r="G5" s="17">
        <f t="shared" ref="G5" si="2">E5+F5</f>
        <v>26</v>
      </c>
      <c r="H5" s="16">
        <v>0</v>
      </c>
      <c r="I5" s="16">
        <f t="shared" si="0"/>
        <v>100</v>
      </c>
      <c r="J5" s="16">
        <f t="shared" si="0"/>
        <v>100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</row>
    <row r="6" spans="1:42" x14ac:dyDescent="0.2">
      <c r="A6" s="17" t="s">
        <v>24</v>
      </c>
      <c r="B6" s="17">
        <f>SUM(B4:B5)</f>
        <v>11</v>
      </c>
      <c r="C6" s="17">
        <f>SUM(C4:C5)</f>
        <v>45</v>
      </c>
      <c r="D6" s="17">
        <f>B6+C6</f>
        <v>56</v>
      </c>
      <c r="E6" s="17">
        <f>SUM(E4:E5)</f>
        <v>11</v>
      </c>
      <c r="F6" s="17">
        <f>SUM(F4:F5)</f>
        <v>45</v>
      </c>
      <c r="G6" s="17">
        <f>E6+F6</f>
        <v>56</v>
      </c>
      <c r="H6" s="16">
        <f t="shared" ref="H6" si="3">E6/B6*100</f>
        <v>100</v>
      </c>
      <c r="I6" s="16">
        <f t="shared" si="0"/>
        <v>100</v>
      </c>
      <c r="J6" s="16">
        <f t="shared" si="0"/>
        <v>100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</row>
    <row r="7" spans="1:42" x14ac:dyDescent="0.2">
      <c r="A7" s="4"/>
      <c r="B7" s="1"/>
      <c r="C7" s="1"/>
      <c r="D7" s="1"/>
      <c r="E7" s="1"/>
      <c r="F7" s="1"/>
      <c r="G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</row>
    <row r="8" spans="1:42" x14ac:dyDescent="0.2">
      <c r="A8" s="55" t="s">
        <v>46</v>
      </c>
      <c r="B8" s="55"/>
      <c r="C8" s="55"/>
      <c r="D8" s="55"/>
      <c r="E8" s="55"/>
      <c r="F8" s="55"/>
      <c r="G8" s="55"/>
      <c r="H8" s="55"/>
      <c r="I8" s="55"/>
      <c r="J8" s="55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</row>
    <row r="9" spans="1:42" x14ac:dyDescent="0.2">
      <c r="A9" s="57" t="s">
        <v>145</v>
      </c>
      <c r="B9" s="56" t="s">
        <v>23</v>
      </c>
      <c r="C9" s="56"/>
      <c r="D9" s="56"/>
      <c r="E9" s="56" t="s">
        <v>15</v>
      </c>
      <c r="F9" s="56"/>
      <c r="G9" s="56"/>
      <c r="H9" s="58" t="s">
        <v>22</v>
      </c>
      <c r="I9" s="58"/>
      <c r="J9" s="58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</row>
    <row r="10" spans="1:42" x14ac:dyDescent="0.2">
      <c r="A10" s="57"/>
      <c r="B10" s="14" t="s">
        <v>17</v>
      </c>
      <c r="C10" s="14" t="s">
        <v>18</v>
      </c>
      <c r="D10" s="17" t="s">
        <v>19</v>
      </c>
      <c r="E10" s="14" t="s">
        <v>17</v>
      </c>
      <c r="F10" s="14" t="s">
        <v>18</v>
      </c>
      <c r="G10" s="14" t="s">
        <v>19</v>
      </c>
      <c r="H10" s="15" t="s">
        <v>17</v>
      </c>
      <c r="I10" s="15" t="s">
        <v>18</v>
      </c>
      <c r="J10" s="15" t="s">
        <v>19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</row>
    <row r="11" spans="1:42" ht="17.25" x14ac:dyDescent="0.2">
      <c r="A11" s="23" t="s">
        <v>141</v>
      </c>
      <c r="B11" s="47">
        <v>15</v>
      </c>
      <c r="C11" s="47">
        <v>22</v>
      </c>
      <c r="D11" s="17">
        <f>B11+C11</f>
        <v>37</v>
      </c>
      <c r="E11" s="47">
        <v>13</v>
      </c>
      <c r="F11" s="47">
        <v>19</v>
      </c>
      <c r="G11" s="17">
        <f>E11+F11</f>
        <v>32</v>
      </c>
      <c r="H11" s="16">
        <f>E11/B11*100</f>
        <v>86.666666666666671</v>
      </c>
      <c r="I11" s="16">
        <f t="shared" ref="H11:J15" si="4">F11/C11*100</f>
        <v>86.36363636363636</v>
      </c>
      <c r="J11" s="16">
        <f>G11/D11*100</f>
        <v>86.486486486486484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</row>
    <row r="12" spans="1:42" x14ac:dyDescent="0.2">
      <c r="A12" s="23" t="s">
        <v>142</v>
      </c>
      <c r="B12" s="27"/>
      <c r="C12" s="27">
        <v>12</v>
      </c>
      <c r="D12" s="17">
        <f t="shared" ref="D12:D14" si="5">B12+C12</f>
        <v>12</v>
      </c>
      <c r="E12" s="27"/>
      <c r="F12" s="27">
        <v>6</v>
      </c>
      <c r="G12" s="17">
        <f>E12+F12</f>
        <v>6</v>
      </c>
      <c r="H12" s="16">
        <v>0</v>
      </c>
      <c r="I12" s="16">
        <f t="shared" si="4"/>
        <v>50</v>
      </c>
      <c r="J12" s="16">
        <f t="shared" si="4"/>
        <v>50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</row>
    <row r="13" spans="1:42" ht="17.25" x14ac:dyDescent="0.2">
      <c r="A13" s="23" t="s">
        <v>143</v>
      </c>
      <c r="B13" s="47">
        <v>26</v>
      </c>
      <c r="C13" s="47">
        <v>22</v>
      </c>
      <c r="D13" s="17">
        <f t="shared" si="5"/>
        <v>48</v>
      </c>
      <c r="E13" s="47">
        <v>17</v>
      </c>
      <c r="F13" s="47">
        <v>11</v>
      </c>
      <c r="G13" s="17">
        <f t="shared" ref="G13:G14" si="6">E13+F13</f>
        <v>28</v>
      </c>
      <c r="H13" s="16">
        <f t="shared" si="4"/>
        <v>65.384615384615387</v>
      </c>
      <c r="I13" s="16">
        <f t="shared" si="4"/>
        <v>50</v>
      </c>
      <c r="J13" s="16">
        <f t="shared" si="4"/>
        <v>58.333333333333336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</row>
    <row r="14" spans="1:42" ht="17.25" x14ac:dyDescent="0.2">
      <c r="A14" s="23" t="s">
        <v>144</v>
      </c>
      <c r="B14" s="47">
        <v>26</v>
      </c>
      <c r="C14" s="47">
        <v>14</v>
      </c>
      <c r="D14" s="17">
        <f t="shared" si="5"/>
        <v>40</v>
      </c>
      <c r="E14" s="47">
        <v>1</v>
      </c>
      <c r="F14" s="47">
        <v>2</v>
      </c>
      <c r="G14" s="17">
        <f t="shared" si="6"/>
        <v>3</v>
      </c>
      <c r="H14" s="16">
        <f t="shared" si="4"/>
        <v>3.8461538461538463</v>
      </c>
      <c r="I14" s="16">
        <f t="shared" si="4"/>
        <v>14.285714285714285</v>
      </c>
      <c r="J14" s="16">
        <f t="shared" si="4"/>
        <v>7.5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</row>
    <row r="15" spans="1:42" x14ac:dyDescent="0.2">
      <c r="A15" s="17" t="s">
        <v>24</v>
      </c>
      <c r="B15" s="17">
        <f>SUM(B11:B14)</f>
        <v>67</v>
      </c>
      <c r="C15" s="17">
        <f>SUM(C11:C14)</f>
        <v>70</v>
      </c>
      <c r="D15" s="17">
        <f>B15+C15</f>
        <v>137</v>
      </c>
      <c r="E15" s="17">
        <f>SUM(E11:E14)</f>
        <v>31</v>
      </c>
      <c r="F15" s="17">
        <f>SUM(F11:F14)</f>
        <v>38</v>
      </c>
      <c r="G15" s="17">
        <f>E15+F15</f>
        <v>69</v>
      </c>
      <c r="H15" s="16">
        <f t="shared" si="4"/>
        <v>46.268656716417908</v>
      </c>
      <c r="I15" s="16">
        <f t="shared" si="4"/>
        <v>54.285714285714285</v>
      </c>
      <c r="J15" s="16">
        <f t="shared" si="4"/>
        <v>50.364963503649641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</row>
    <row r="16" spans="1:42" x14ac:dyDescent="0.2">
      <c r="A16" s="4"/>
      <c r="B16" s="1"/>
      <c r="C16" s="1"/>
      <c r="D16" s="1"/>
      <c r="E16" s="1"/>
      <c r="F16" s="1"/>
      <c r="G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</row>
    <row r="17" spans="1:42" x14ac:dyDescent="0.2">
      <c r="A17" s="55" t="s">
        <v>105</v>
      </c>
      <c r="B17" s="55"/>
      <c r="C17" s="55"/>
      <c r="D17" s="55"/>
      <c r="E17" s="55"/>
      <c r="F17" s="55"/>
      <c r="G17" s="55"/>
      <c r="H17" s="55"/>
      <c r="I17" s="55"/>
      <c r="J17" s="55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</row>
    <row r="18" spans="1:42" x14ac:dyDescent="0.2">
      <c r="A18" s="57"/>
      <c r="B18" s="56" t="s">
        <v>23</v>
      </c>
      <c r="C18" s="56"/>
      <c r="D18" s="56"/>
      <c r="E18" s="56" t="s">
        <v>15</v>
      </c>
      <c r="F18" s="56"/>
      <c r="G18" s="56"/>
      <c r="H18" s="58" t="s">
        <v>22</v>
      </c>
      <c r="I18" s="58"/>
      <c r="J18" s="58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</row>
    <row r="19" spans="1:42" x14ac:dyDescent="0.2">
      <c r="A19" s="57"/>
      <c r="B19" s="14" t="s">
        <v>17</v>
      </c>
      <c r="C19" s="14" t="s">
        <v>18</v>
      </c>
      <c r="D19" s="17" t="s">
        <v>19</v>
      </c>
      <c r="E19" s="14" t="s">
        <v>17</v>
      </c>
      <c r="F19" s="14" t="s">
        <v>18</v>
      </c>
      <c r="G19" s="14" t="s">
        <v>19</v>
      </c>
      <c r="H19" s="15" t="s">
        <v>17</v>
      </c>
      <c r="I19" s="15" t="s">
        <v>18</v>
      </c>
      <c r="J19" s="15" t="s">
        <v>19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</row>
    <row r="20" spans="1:42" s="39" customFormat="1" ht="39.75" customHeight="1" x14ac:dyDescent="0.2">
      <c r="A20" s="36" t="s">
        <v>24</v>
      </c>
      <c r="B20" s="36">
        <f>B6+B15</f>
        <v>78</v>
      </c>
      <c r="C20" s="36">
        <f t="shared" ref="C20:G20" si="7">C6+C15</f>
        <v>115</v>
      </c>
      <c r="D20" s="36">
        <f t="shared" si="7"/>
        <v>193</v>
      </c>
      <c r="E20" s="36">
        <f t="shared" si="7"/>
        <v>42</v>
      </c>
      <c r="F20" s="36">
        <f t="shared" si="7"/>
        <v>83</v>
      </c>
      <c r="G20" s="36">
        <f t="shared" si="7"/>
        <v>125</v>
      </c>
      <c r="H20" s="37">
        <f t="shared" ref="H20:J20" si="8">E20/B20*100</f>
        <v>53.846153846153847</v>
      </c>
      <c r="I20" s="37">
        <f t="shared" si="8"/>
        <v>72.173913043478265</v>
      </c>
      <c r="J20" s="37">
        <f t="shared" si="8"/>
        <v>64.766839378238345</v>
      </c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</row>
  </sheetData>
  <mergeCells count="15">
    <mergeCell ref="A17:J17"/>
    <mergeCell ref="A18:A19"/>
    <mergeCell ref="B18:D18"/>
    <mergeCell ref="E18:G18"/>
    <mergeCell ref="H18:J18"/>
    <mergeCell ref="A8:J8"/>
    <mergeCell ref="A9:A10"/>
    <mergeCell ref="B9:D9"/>
    <mergeCell ref="E9:G9"/>
    <mergeCell ref="H9:J9"/>
    <mergeCell ref="A1:J1"/>
    <mergeCell ref="A2:A3"/>
    <mergeCell ref="B2:D2"/>
    <mergeCell ref="E2:G2"/>
    <mergeCell ref="H2:J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AP13"/>
  <sheetViews>
    <sheetView topLeftCell="A3" workbookViewId="0">
      <selection activeCell="A3" sqref="A3:A4"/>
    </sheetView>
  </sheetViews>
  <sheetFormatPr defaultColWidth="10.76171875" defaultRowHeight="15" x14ac:dyDescent="0.2"/>
  <cols>
    <col min="1" max="1" width="42.91015625" style="2" customWidth="1"/>
    <col min="2" max="2" width="9.68359375" style="2" customWidth="1"/>
    <col min="3" max="3" width="9.68359375" style="1" customWidth="1"/>
    <col min="4" max="10" width="9.68359375" customWidth="1"/>
  </cols>
  <sheetData>
    <row r="1" spans="1:42" x14ac:dyDescent="0.2">
      <c r="A1" s="4"/>
      <c r="B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2">
      <c r="A2" s="55" t="s">
        <v>52</v>
      </c>
      <c r="B2" s="55"/>
      <c r="C2" s="55"/>
      <c r="D2" s="55"/>
      <c r="E2" s="55"/>
      <c r="F2" s="55"/>
      <c r="G2" s="55"/>
      <c r="H2" s="55"/>
      <c r="I2" s="55"/>
      <c r="J2" s="55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42" x14ac:dyDescent="0.2">
      <c r="A3" s="57" t="s">
        <v>145</v>
      </c>
      <c r="B3" s="56" t="s">
        <v>23</v>
      </c>
      <c r="C3" s="56"/>
      <c r="D3" s="56"/>
      <c r="E3" s="56" t="s">
        <v>15</v>
      </c>
      <c r="F3" s="56"/>
      <c r="G3" s="56"/>
      <c r="H3" s="58" t="s">
        <v>22</v>
      </c>
      <c r="I3" s="58"/>
      <c r="J3" s="58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</row>
    <row r="4" spans="1:42" x14ac:dyDescent="0.2">
      <c r="A4" s="57"/>
      <c r="B4" s="14" t="s">
        <v>17</v>
      </c>
      <c r="C4" s="14" t="s">
        <v>18</v>
      </c>
      <c r="D4" s="17" t="s">
        <v>19</v>
      </c>
      <c r="E4" s="14" t="s">
        <v>17</v>
      </c>
      <c r="F4" s="14" t="s">
        <v>18</v>
      </c>
      <c r="G4" s="14" t="s">
        <v>19</v>
      </c>
      <c r="H4" s="15" t="s">
        <v>17</v>
      </c>
      <c r="I4" s="15" t="s">
        <v>18</v>
      </c>
      <c r="J4" s="15" t="s">
        <v>19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</row>
    <row r="5" spans="1:42" x14ac:dyDescent="0.2">
      <c r="A5" s="23" t="s">
        <v>96</v>
      </c>
      <c r="B5" s="30">
        <v>27</v>
      </c>
      <c r="C5" s="30">
        <v>33</v>
      </c>
      <c r="D5" s="17">
        <f>B5+C5</f>
        <v>60</v>
      </c>
      <c r="E5" s="30">
        <v>20</v>
      </c>
      <c r="F5" s="30">
        <v>18</v>
      </c>
      <c r="G5" s="17">
        <f>E5+F5</f>
        <v>38</v>
      </c>
      <c r="H5" s="16">
        <f>E5/B5*100</f>
        <v>74.074074074074076</v>
      </c>
      <c r="I5" s="16">
        <f>F5/C5*100</f>
        <v>54.54545454545454</v>
      </c>
      <c r="J5" s="16">
        <f>G5/D5*100</f>
        <v>63.333333333333329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</row>
    <row r="6" spans="1:42" x14ac:dyDescent="0.2">
      <c r="A6" s="17" t="s">
        <v>24</v>
      </c>
      <c r="B6" s="17">
        <f>SUM(B5:B5)</f>
        <v>27</v>
      </c>
      <c r="C6" s="17">
        <f>SUM(C5:C5)</f>
        <v>33</v>
      </c>
      <c r="D6" s="17">
        <f>B6+C6</f>
        <v>60</v>
      </c>
      <c r="E6" s="17">
        <f>SUM(E5:E5)</f>
        <v>20</v>
      </c>
      <c r="F6" s="17">
        <f>SUM(F5:F5)</f>
        <v>18</v>
      </c>
      <c r="G6" s="17">
        <f>E6+F6</f>
        <v>38</v>
      </c>
      <c r="H6" s="16">
        <f t="shared" ref="H6:J6" si="0">E6/B6*100</f>
        <v>74.074074074074076</v>
      </c>
      <c r="I6" s="16">
        <f t="shared" si="0"/>
        <v>54.54545454545454</v>
      </c>
      <c r="J6" s="16">
        <f t="shared" si="0"/>
        <v>63.333333333333329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</row>
    <row r="7" spans="1:42" x14ac:dyDescent="0.2">
      <c r="A7" s="4"/>
      <c r="B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</row>
    <row r="8" spans="1:42" x14ac:dyDescent="0.2">
      <c r="A8" s="4"/>
      <c r="B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</row>
    <row r="9" spans="1:42" x14ac:dyDescent="0.2">
      <c r="A9" s="4"/>
      <c r="B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</row>
    <row r="10" spans="1:42" x14ac:dyDescent="0.2">
      <c r="A10" s="55" t="s">
        <v>73</v>
      </c>
      <c r="B10" s="55"/>
      <c r="C10" s="55"/>
      <c r="D10" s="55"/>
      <c r="E10" s="55"/>
      <c r="F10" s="55"/>
      <c r="G10" s="55"/>
      <c r="H10" s="55"/>
      <c r="I10" s="55"/>
      <c r="J10" s="55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</row>
    <row r="11" spans="1:42" x14ac:dyDescent="0.2">
      <c r="A11" s="57"/>
      <c r="B11" s="56" t="s">
        <v>23</v>
      </c>
      <c r="C11" s="56"/>
      <c r="D11" s="56"/>
      <c r="E11" s="56" t="s">
        <v>15</v>
      </c>
      <c r="F11" s="56"/>
      <c r="G11" s="56"/>
      <c r="H11" s="58" t="s">
        <v>22</v>
      </c>
      <c r="I11" s="58"/>
      <c r="J11" s="58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</row>
    <row r="12" spans="1:42" x14ac:dyDescent="0.2">
      <c r="A12" s="57"/>
      <c r="B12" s="14" t="s">
        <v>17</v>
      </c>
      <c r="C12" s="14" t="s">
        <v>18</v>
      </c>
      <c r="D12" s="17" t="s">
        <v>19</v>
      </c>
      <c r="E12" s="14" t="s">
        <v>17</v>
      </c>
      <c r="F12" s="14" t="s">
        <v>18</v>
      </c>
      <c r="G12" s="14" t="s">
        <v>19</v>
      </c>
      <c r="H12" s="15" t="s">
        <v>17</v>
      </c>
      <c r="I12" s="15" t="s">
        <v>18</v>
      </c>
      <c r="J12" s="15" t="s">
        <v>19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</row>
    <row r="13" spans="1:42" s="39" customFormat="1" ht="39.75" customHeight="1" x14ac:dyDescent="0.2">
      <c r="A13" s="36" t="s">
        <v>24</v>
      </c>
      <c r="B13" s="36">
        <f>B6</f>
        <v>27</v>
      </c>
      <c r="C13" s="36">
        <f t="shared" ref="C13:G13" si="1">C6</f>
        <v>33</v>
      </c>
      <c r="D13" s="36">
        <f t="shared" si="1"/>
        <v>60</v>
      </c>
      <c r="E13" s="36">
        <f t="shared" si="1"/>
        <v>20</v>
      </c>
      <c r="F13" s="36">
        <f t="shared" si="1"/>
        <v>18</v>
      </c>
      <c r="G13" s="36">
        <f t="shared" si="1"/>
        <v>38</v>
      </c>
      <c r="H13" s="37">
        <f t="shared" ref="H13:J13" si="2">E13/B13*100</f>
        <v>74.074074074074076</v>
      </c>
      <c r="I13" s="37">
        <f t="shared" si="2"/>
        <v>54.54545454545454</v>
      </c>
      <c r="J13" s="37">
        <f t="shared" si="2"/>
        <v>63.333333333333329</v>
      </c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</row>
  </sheetData>
  <mergeCells count="10">
    <mergeCell ref="A10:J10"/>
    <mergeCell ref="A11:A12"/>
    <mergeCell ref="B11:D11"/>
    <mergeCell ref="E11:G11"/>
    <mergeCell ref="H11:J11"/>
    <mergeCell ref="A2:J2"/>
    <mergeCell ref="A3:A4"/>
    <mergeCell ref="B3:D3"/>
    <mergeCell ref="E3:G3"/>
    <mergeCell ref="H3:J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AP28"/>
  <sheetViews>
    <sheetView topLeftCell="A9" workbookViewId="0">
      <selection activeCell="A19" sqref="A19:A20"/>
    </sheetView>
  </sheetViews>
  <sheetFormatPr defaultColWidth="10.76171875" defaultRowHeight="15" x14ac:dyDescent="0.2"/>
  <cols>
    <col min="1" max="1" width="42.91015625" style="2" customWidth="1"/>
    <col min="2" max="8" width="9.68359375" style="2" customWidth="1"/>
    <col min="9" max="9" width="9.68359375" style="1" customWidth="1"/>
    <col min="10" max="10" width="9.68359375" customWidth="1"/>
  </cols>
  <sheetData>
    <row r="1" spans="1:42" x14ac:dyDescent="0.2">
      <c r="A1" s="55" t="s">
        <v>51</v>
      </c>
      <c r="B1" s="55"/>
      <c r="C1" s="55"/>
      <c r="D1" s="55"/>
      <c r="E1" s="55"/>
      <c r="F1" s="55"/>
      <c r="G1" s="55"/>
      <c r="H1" s="55"/>
      <c r="I1" s="55"/>
      <c r="J1" s="55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2">
      <c r="A2" s="57" t="s">
        <v>145</v>
      </c>
      <c r="B2" s="56" t="s">
        <v>23</v>
      </c>
      <c r="C2" s="56"/>
      <c r="D2" s="56"/>
      <c r="E2" s="56" t="s">
        <v>15</v>
      </c>
      <c r="F2" s="56"/>
      <c r="G2" s="56"/>
      <c r="H2" s="58" t="s">
        <v>22</v>
      </c>
      <c r="I2" s="58"/>
      <c r="J2" s="58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42" x14ac:dyDescent="0.2">
      <c r="A3" s="57"/>
      <c r="B3" s="14" t="s">
        <v>17</v>
      </c>
      <c r="C3" s="14" t="s">
        <v>18</v>
      </c>
      <c r="D3" s="17" t="s">
        <v>19</v>
      </c>
      <c r="E3" s="14" t="s">
        <v>17</v>
      </c>
      <c r="F3" s="14" t="s">
        <v>18</v>
      </c>
      <c r="G3" s="14" t="s">
        <v>19</v>
      </c>
      <c r="H3" s="15" t="s">
        <v>17</v>
      </c>
      <c r="I3" s="15" t="s">
        <v>18</v>
      </c>
      <c r="J3" s="15" t="s">
        <v>19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</row>
    <row r="4" spans="1:42" x14ac:dyDescent="0.2">
      <c r="A4" s="25" t="s">
        <v>101</v>
      </c>
      <c r="B4" s="30">
        <v>18</v>
      </c>
      <c r="C4" s="30">
        <v>7</v>
      </c>
      <c r="D4" s="17">
        <f>B4+C4</f>
        <v>25</v>
      </c>
      <c r="E4" s="30">
        <v>17</v>
      </c>
      <c r="F4" s="30">
        <v>7</v>
      </c>
      <c r="G4" s="17">
        <f>E4+F4</f>
        <v>24</v>
      </c>
      <c r="H4" s="16">
        <f>E4/B4*100</f>
        <v>94.444444444444443</v>
      </c>
      <c r="I4" s="16">
        <f>F4/C4*100</f>
        <v>100</v>
      </c>
      <c r="J4" s="16">
        <f>G4/D4*100</f>
        <v>96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</row>
    <row r="5" spans="1:42" x14ac:dyDescent="0.2">
      <c r="A5" s="23" t="s">
        <v>102</v>
      </c>
      <c r="B5" s="30">
        <v>0</v>
      </c>
      <c r="C5" s="30">
        <v>23</v>
      </c>
      <c r="D5" s="17">
        <f t="shared" ref="D5" si="0">B5+C5</f>
        <v>23</v>
      </c>
      <c r="E5" s="30">
        <v>0</v>
      </c>
      <c r="F5" s="30">
        <v>22</v>
      </c>
      <c r="G5" s="17">
        <f t="shared" ref="G5" si="1">E5+F5</f>
        <v>22</v>
      </c>
      <c r="H5" s="16" t="e">
        <f t="shared" ref="H5:J6" si="2">E5/B5*100</f>
        <v>#DIV/0!</v>
      </c>
      <c r="I5" s="16">
        <f t="shared" si="2"/>
        <v>95.652173913043484</v>
      </c>
      <c r="J5" s="16">
        <f t="shared" si="2"/>
        <v>95.652173913043484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</row>
    <row r="6" spans="1:42" x14ac:dyDescent="0.2">
      <c r="A6" s="17" t="s">
        <v>24</v>
      </c>
      <c r="B6" s="17">
        <f>SUM(B4:B5)</f>
        <v>18</v>
      </c>
      <c r="C6" s="17">
        <f>SUM(C4:C5)</f>
        <v>30</v>
      </c>
      <c r="D6" s="17">
        <f>B6+C6</f>
        <v>48</v>
      </c>
      <c r="E6" s="17">
        <f>SUM(E4:E5)</f>
        <v>17</v>
      </c>
      <c r="F6" s="17">
        <f>SUM(F4:F5)</f>
        <v>29</v>
      </c>
      <c r="G6" s="17">
        <f>E6+F6</f>
        <v>46</v>
      </c>
      <c r="H6" s="16">
        <f t="shared" si="2"/>
        <v>94.444444444444443</v>
      </c>
      <c r="I6" s="16">
        <f t="shared" si="2"/>
        <v>96.666666666666671</v>
      </c>
      <c r="J6" s="16">
        <f t="shared" si="2"/>
        <v>95.833333333333343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</row>
    <row r="7" spans="1:42" x14ac:dyDescent="0.2">
      <c r="A7" s="4"/>
      <c r="B7" s="1"/>
      <c r="C7" s="1"/>
      <c r="D7" s="1"/>
      <c r="E7" s="1"/>
      <c r="F7" s="1"/>
      <c r="G7" s="1"/>
      <c r="H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</row>
    <row r="8" spans="1:42" x14ac:dyDescent="0.2">
      <c r="A8" s="4"/>
      <c r="B8" s="1"/>
      <c r="C8" s="1"/>
      <c r="D8" s="1"/>
      <c r="E8" s="1"/>
      <c r="F8" s="1"/>
      <c r="G8" s="1"/>
      <c r="H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</row>
    <row r="9" spans="1:42" x14ac:dyDescent="0.2">
      <c r="A9" s="55" t="s">
        <v>46</v>
      </c>
      <c r="B9" s="55"/>
      <c r="C9" s="55"/>
      <c r="D9" s="55"/>
      <c r="E9" s="55"/>
      <c r="F9" s="55"/>
      <c r="G9" s="55"/>
      <c r="H9" s="55"/>
      <c r="I9" s="55"/>
      <c r="J9" s="55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</row>
    <row r="10" spans="1:42" x14ac:dyDescent="0.2">
      <c r="A10" s="57" t="s">
        <v>145</v>
      </c>
      <c r="B10" s="56" t="s">
        <v>23</v>
      </c>
      <c r="C10" s="56"/>
      <c r="D10" s="56"/>
      <c r="E10" s="56" t="s">
        <v>15</v>
      </c>
      <c r="F10" s="56"/>
      <c r="G10" s="56"/>
      <c r="H10" s="58" t="s">
        <v>22</v>
      </c>
      <c r="I10" s="58"/>
      <c r="J10" s="58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</row>
    <row r="11" spans="1:42" x14ac:dyDescent="0.2">
      <c r="A11" s="57"/>
      <c r="B11" s="14" t="s">
        <v>17</v>
      </c>
      <c r="C11" s="14" t="s">
        <v>18</v>
      </c>
      <c r="D11" s="17" t="s">
        <v>19</v>
      </c>
      <c r="E11" s="14" t="s">
        <v>17</v>
      </c>
      <c r="F11" s="14" t="s">
        <v>18</v>
      </c>
      <c r="G11" s="14" t="s">
        <v>19</v>
      </c>
      <c r="H11" s="15" t="s">
        <v>17</v>
      </c>
      <c r="I11" s="15" t="s">
        <v>18</v>
      </c>
      <c r="J11" s="15" t="s">
        <v>19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</row>
    <row r="12" spans="1:42" x14ac:dyDescent="0.2">
      <c r="A12" s="23" t="s">
        <v>101</v>
      </c>
      <c r="B12" s="27">
        <v>32</v>
      </c>
      <c r="C12" s="27">
        <v>8</v>
      </c>
      <c r="D12" s="17">
        <f t="shared" ref="D12:D14" si="3">B12+C12</f>
        <v>40</v>
      </c>
      <c r="E12" s="27">
        <v>30</v>
      </c>
      <c r="F12" s="27">
        <v>7</v>
      </c>
      <c r="G12" s="17">
        <f t="shared" ref="G12:G14" si="4">E12+F12</f>
        <v>37</v>
      </c>
      <c r="H12" s="16">
        <f t="shared" ref="H12:J15" si="5">E12/B12*100</f>
        <v>93.75</v>
      </c>
      <c r="I12" s="16">
        <f t="shared" si="5"/>
        <v>87.5</v>
      </c>
      <c r="J12" s="16">
        <f t="shared" si="5"/>
        <v>92.5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</row>
    <row r="13" spans="1:42" x14ac:dyDescent="0.2">
      <c r="A13" s="23" t="s">
        <v>102</v>
      </c>
      <c r="B13" s="27">
        <v>11</v>
      </c>
      <c r="C13" s="27">
        <v>58</v>
      </c>
      <c r="D13" s="17">
        <f t="shared" si="3"/>
        <v>69</v>
      </c>
      <c r="E13" s="27">
        <v>10</v>
      </c>
      <c r="F13" s="27">
        <v>43</v>
      </c>
      <c r="G13" s="17">
        <f t="shared" si="4"/>
        <v>53</v>
      </c>
      <c r="H13" s="16">
        <f t="shared" si="5"/>
        <v>90.909090909090907</v>
      </c>
      <c r="I13" s="16">
        <f t="shared" si="5"/>
        <v>74.137931034482762</v>
      </c>
      <c r="J13" s="16">
        <f t="shared" si="5"/>
        <v>76.811594202898547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</row>
    <row r="14" spans="1:42" x14ac:dyDescent="0.2">
      <c r="A14" s="23" t="s">
        <v>103</v>
      </c>
      <c r="B14" s="27">
        <v>8</v>
      </c>
      <c r="C14" s="27">
        <v>31</v>
      </c>
      <c r="D14" s="17">
        <f t="shared" si="3"/>
        <v>39</v>
      </c>
      <c r="E14" s="27">
        <v>6</v>
      </c>
      <c r="F14" s="27">
        <v>6</v>
      </c>
      <c r="G14" s="17">
        <f t="shared" si="4"/>
        <v>12</v>
      </c>
      <c r="H14" s="16">
        <f t="shared" si="5"/>
        <v>75</v>
      </c>
      <c r="I14" s="16">
        <f t="shared" si="5"/>
        <v>19.35483870967742</v>
      </c>
      <c r="J14" s="16">
        <f t="shared" si="5"/>
        <v>30.76923076923077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</row>
    <row r="15" spans="1:42" x14ac:dyDescent="0.2">
      <c r="A15" s="17" t="s">
        <v>24</v>
      </c>
      <c r="B15" s="17">
        <f>SUM(B12:B14)</f>
        <v>51</v>
      </c>
      <c r="C15" s="17">
        <f>SUM(C12:C14)</f>
        <v>97</v>
      </c>
      <c r="D15" s="17">
        <f>B15+C15</f>
        <v>148</v>
      </c>
      <c r="E15" s="17">
        <f>SUM(E12:E14)</f>
        <v>46</v>
      </c>
      <c r="F15" s="17">
        <f>SUM(F12:F14)</f>
        <v>56</v>
      </c>
      <c r="G15" s="17">
        <f>E15+F15</f>
        <v>102</v>
      </c>
      <c r="H15" s="16">
        <f t="shared" si="5"/>
        <v>90.196078431372555</v>
      </c>
      <c r="I15" s="16">
        <f t="shared" si="5"/>
        <v>57.731958762886592</v>
      </c>
      <c r="J15" s="16">
        <f t="shared" si="5"/>
        <v>68.918918918918919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</row>
    <row r="16" spans="1:42" x14ac:dyDescent="0.2">
      <c r="A16" s="4"/>
      <c r="B16" s="1"/>
      <c r="C16" s="1"/>
      <c r="D16" s="1"/>
      <c r="E16" s="1"/>
      <c r="F16" s="1"/>
      <c r="G16" s="1"/>
      <c r="H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</row>
    <row r="17" spans="1:42" x14ac:dyDescent="0.2">
      <c r="A17" s="4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</row>
    <row r="18" spans="1:42" x14ac:dyDescent="0.2">
      <c r="A18" s="55" t="s">
        <v>61</v>
      </c>
      <c r="B18" s="55"/>
      <c r="C18" s="55"/>
      <c r="D18" s="55"/>
      <c r="E18" s="55"/>
      <c r="F18" s="55"/>
      <c r="G18" s="55"/>
      <c r="H18" s="55"/>
      <c r="I18" s="55"/>
      <c r="J18" s="55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</row>
    <row r="19" spans="1:42" x14ac:dyDescent="0.2">
      <c r="A19" s="57" t="s">
        <v>145</v>
      </c>
      <c r="B19" s="56" t="s">
        <v>23</v>
      </c>
      <c r="C19" s="56"/>
      <c r="D19" s="56"/>
      <c r="E19" s="56" t="s">
        <v>15</v>
      </c>
      <c r="F19" s="56"/>
      <c r="G19" s="56"/>
      <c r="H19" s="58" t="s">
        <v>22</v>
      </c>
      <c r="I19" s="58"/>
      <c r="J19" s="58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</row>
    <row r="20" spans="1:42" x14ac:dyDescent="0.2">
      <c r="A20" s="57"/>
      <c r="B20" s="14" t="s">
        <v>17</v>
      </c>
      <c r="C20" s="14" t="s">
        <v>18</v>
      </c>
      <c r="D20" s="17" t="s">
        <v>19</v>
      </c>
      <c r="E20" s="14" t="s">
        <v>17</v>
      </c>
      <c r="F20" s="14" t="s">
        <v>18</v>
      </c>
      <c r="G20" s="14" t="s">
        <v>19</v>
      </c>
      <c r="H20" s="15" t="s">
        <v>17</v>
      </c>
      <c r="I20" s="15" t="s">
        <v>18</v>
      </c>
      <c r="J20" s="15" t="s">
        <v>19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</row>
    <row r="21" spans="1:42" x14ac:dyDescent="0.2">
      <c r="A21" s="35" t="s">
        <v>104</v>
      </c>
      <c r="B21" s="32">
        <v>9</v>
      </c>
      <c r="C21" s="32">
        <v>16</v>
      </c>
      <c r="D21" s="17">
        <f t="shared" ref="D21" si="6">B21+C21</f>
        <v>25</v>
      </c>
      <c r="E21" s="32">
        <v>5</v>
      </c>
      <c r="F21" s="32">
        <v>6</v>
      </c>
      <c r="G21" s="17">
        <f>E21+F21</f>
        <v>11</v>
      </c>
      <c r="H21" s="16">
        <f>E21/B21*100</f>
        <v>55.555555555555557</v>
      </c>
      <c r="I21" s="16">
        <f>F21/C21*100</f>
        <v>37.5</v>
      </c>
      <c r="J21" s="16">
        <f>G21/D21*100</f>
        <v>44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</row>
    <row r="22" spans="1:42" x14ac:dyDescent="0.2">
      <c r="A22" s="17" t="s">
        <v>24</v>
      </c>
      <c r="B22" s="17">
        <f>SUM(B21:B21)</f>
        <v>9</v>
      </c>
      <c r="C22" s="17">
        <f>SUM(C21:C21)</f>
        <v>16</v>
      </c>
      <c r="D22" s="17">
        <f>B22+C22</f>
        <v>25</v>
      </c>
      <c r="E22" s="17">
        <f>SUM(E21:E21)</f>
        <v>5</v>
      </c>
      <c r="F22" s="17">
        <f>SUM(F21:F21)</f>
        <v>6</v>
      </c>
      <c r="G22" s="17">
        <f>E22+F22</f>
        <v>11</v>
      </c>
      <c r="H22" s="16">
        <f t="shared" ref="H22" si="7">E22/B22*100</f>
        <v>55.555555555555557</v>
      </c>
      <c r="I22" s="16">
        <f t="shared" ref="I22:J22" si="8">F22/C22*100</f>
        <v>37.5</v>
      </c>
      <c r="J22" s="16">
        <f t="shared" si="8"/>
        <v>44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</row>
    <row r="23" spans="1:42" x14ac:dyDescent="0.2">
      <c r="A23" s="4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</row>
    <row r="24" spans="1:42" x14ac:dyDescent="0.2">
      <c r="A24" s="4"/>
      <c r="B24" s="1"/>
      <c r="C24" s="1"/>
      <c r="D24" s="1"/>
      <c r="E24" s="1"/>
      <c r="F24" s="1"/>
      <c r="G24" s="1"/>
      <c r="H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</row>
    <row r="25" spans="1:42" x14ac:dyDescent="0.2">
      <c r="A25" s="55" t="s">
        <v>73</v>
      </c>
      <c r="B25" s="55"/>
      <c r="C25" s="55"/>
      <c r="D25" s="55"/>
      <c r="E25" s="55"/>
      <c r="F25" s="55"/>
      <c r="G25" s="55"/>
      <c r="H25" s="55"/>
      <c r="I25" s="55"/>
      <c r="J25" s="55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</row>
    <row r="26" spans="1:42" x14ac:dyDescent="0.2">
      <c r="A26" s="57"/>
      <c r="B26" s="56" t="s">
        <v>23</v>
      </c>
      <c r="C26" s="56"/>
      <c r="D26" s="56"/>
      <c r="E26" s="56" t="s">
        <v>15</v>
      </c>
      <c r="F26" s="56"/>
      <c r="G26" s="56"/>
      <c r="H26" s="58" t="s">
        <v>22</v>
      </c>
      <c r="I26" s="58"/>
      <c r="J26" s="58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</row>
    <row r="27" spans="1:42" x14ac:dyDescent="0.2">
      <c r="A27" s="57"/>
      <c r="B27" s="14" t="s">
        <v>17</v>
      </c>
      <c r="C27" s="14" t="s">
        <v>18</v>
      </c>
      <c r="D27" s="17" t="s">
        <v>19</v>
      </c>
      <c r="E27" s="14" t="s">
        <v>17</v>
      </c>
      <c r="F27" s="14" t="s">
        <v>18</v>
      </c>
      <c r="G27" s="14" t="s">
        <v>19</v>
      </c>
      <c r="H27" s="15" t="s">
        <v>17</v>
      </c>
      <c r="I27" s="15" t="s">
        <v>18</v>
      </c>
      <c r="J27" s="15" t="s">
        <v>19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</row>
    <row r="28" spans="1:42" s="39" customFormat="1" ht="39.75" customHeight="1" x14ac:dyDescent="0.2">
      <c r="A28" s="36" t="s">
        <v>24</v>
      </c>
      <c r="B28" s="36">
        <f>B6+B15+B22</f>
        <v>78</v>
      </c>
      <c r="C28" s="36">
        <f t="shared" ref="C28:G28" si="9">C6+C15+C22</f>
        <v>143</v>
      </c>
      <c r="D28" s="36">
        <f t="shared" si="9"/>
        <v>221</v>
      </c>
      <c r="E28" s="36">
        <f t="shared" si="9"/>
        <v>68</v>
      </c>
      <c r="F28" s="36">
        <f t="shared" si="9"/>
        <v>91</v>
      </c>
      <c r="G28" s="36">
        <f t="shared" si="9"/>
        <v>159</v>
      </c>
      <c r="H28" s="37">
        <f t="shared" ref="H28:J28" si="10">E28/B28*100</f>
        <v>87.179487179487182</v>
      </c>
      <c r="I28" s="37">
        <f t="shared" si="10"/>
        <v>63.636363636363633</v>
      </c>
      <c r="J28" s="37">
        <f t="shared" si="10"/>
        <v>71.945701357466064</v>
      </c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</row>
  </sheetData>
  <mergeCells count="20">
    <mergeCell ref="A25:J25"/>
    <mergeCell ref="A26:A27"/>
    <mergeCell ref="B26:D26"/>
    <mergeCell ref="E26:G26"/>
    <mergeCell ref="H26:J26"/>
    <mergeCell ref="A18:J18"/>
    <mergeCell ref="A19:A20"/>
    <mergeCell ref="B19:D19"/>
    <mergeCell ref="E19:G19"/>
    <mergeCell ref="H19:J19"/>
    <mergeCell ref="A9:J9"/>
    <mergeCell ref="A10:A11"/>
    <mergeCell ref="B10:D10"/>
    <mergeCell ref="E10:G10"/>
    <mergeCell ref="H10:J10"/>
    <mergeCell ref="A1:J1"/>
    <mergeCell ref="A2:A3"/>
    <mergeCell ref="B2:D2"/>
    <mergeCell ref="E2:G2"/>
    <mergeCell ref="H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Feuilles de calcul</vt:lpstr>
      </vt:variant>
      <vt:variant>
        <vt:i4>15</vt:i4>
      </vt:variant>
    </vt:vector>
  </HeadingPairs>
  <TitlesOfParts>
    <vt:vector size="15" baseType="lpstr">
      <vt:lpstr>RECAPITULATIF</vt:lpstr>
      <vt:lpstr>BANFORA</vt:lpstr>
      <vt:lpstr>BOBO DIOULASSO</vt:lpstr>
      <vt:lpstr>DEDOUGOU</vt:lpstr>
      <vt:lpstr>DIEBOUGOU</vt:lpstr>
      <vt:lpstr>DORI</vt:lpstr>
      <vt:lpstr>FADA NGOURMA</vt:lpstr>
      <vt:lpstr>GAOUA</vt:lpstr>
      <vt:lpstr>KAYA</vt:lpstr>
      <vt:lpstr>KOUDOUGOU</vt:lpstr>
      <vt:lpstr>KOUPELA</vt:lpstr>
      <vt:lpstr>NOUNA</vt:lpstr>
      <vt:lpstr>OUAGADOUGOU</vt:lpstr>
      <vt:lpstr>OUAHIGOUYA</vt:lpstr>
      <vt:lpstr>TENKODOGO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dcterms:created xsi:type="dcterms:W3CDTF">2022-06-15T08:12:37Z</dcterms:created>
  <dcterms:modified xsi:type="dcterms:W3CDTF">2023-07-12T18:28:49Z</dcterms:modified>
</cp:coreProperties>
</file>